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nfo\Documents\チャートマスター\"/>
    </mc:Choice>
  </mc:AlternateContent>
  <xr:revisionPtr revIDLastSave="0" documentId="13_ncr:1_{2FEB6535-3F70-4534-B820-4200DAED2503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<sst xmlns="http://schemas.openxmlformats.org/spreadsheetml/2006/main" count="51" uniqueCount="40">
  <si>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</si>
  <si>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</si>
  <si>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</si>
  <si>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</si>
  <si>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</si>
  <si>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</si>
  <si>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</si>
  <si>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</si>
  <si>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</si>
  <si>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</si>
  <si>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</si>
  <si>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</si>
  <si>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</si>
  <si>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</si>
  <si>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</si>
  <si>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</si>
  <si>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</si>
  <si>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</si>
  <si>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</si>
  <si>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</si>
  <si>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</si>
  <si>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</si>
  <si>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</si>
  <si>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</si>
  <si>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</si>
  <si>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</si>
  <si>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</si>
  <si>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</si>
  <si>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</si>
  <si>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</si>
  <si>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</si>
  <si>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</si>
  <si>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</si>
  <si>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</si>
  <si>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</si>
  <si>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</si>
  <si>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USDCAD</t>
    <phoneticPr fontId="1"/>
  </si>
  <si>
    <t>1H足</t>
    <rPh sb="2" eb="3">
      <t>アシ</t>
    </rPh>
    <phoneticPr fontId="1"/>
  </si>
  <si>
    <t>気のせいでしょうか？買いは陰線のPB,売りは陽線のPBが多いような気がしますが、何か関係でもあるのでしょうか？</t>
    <rPh sb="0" eb="1">
      <t>キ</t>
    </rPh>
    <rPh sb="10" eb="11">
      <t>カ</t>
    </rPh>
    <rPh sb="13" eb="15">
      <t>インセン</t>
    </rPh>
    <rPh sb="19" eb="20">
      <t>ウ</t>
    </rPh>
    <rPh sb="22" eb="24">
      <t>ヨウセン</t>
    </rPh>
    <rPh sb="28" eb="29">
      <t>オオ</t>
    </rPh>
    <rPh sb="33" eb="34">
      <t>キ</t>
    </rPh>
    <rPh sb="40" eb="41">
      <t>ナニ</t>
    </rPh>
    <rPh sb="42" eb="44">
      <t>カンケイ</t>
    </rPh>
    <phoneticPr fontId="1"/>
  </si>
  <si>
    <t>違う通貨だと違うかもしれないのでちがう通貨で！</t>
    <rPh sb="0" eb="1">
      <t>チガ</t>
    </rPh>
    <rPh sb="2" eb="4">
      <t>ツウカ</t>
    </rPh>
    <rPh sb="6" eb="7">
      <t>チガ</t>
    </rPh>
    <rPh sb="19" eb="21">
      <t>ツウカ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</si>
</sst>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22"/>
      <color indexed="8"/>
      <name val="ＭＳ Ｐゴシック"/>
      <family val="3"/>
      <charset val="128"/>
    </font>
    <font>
      <sz val="22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4" fillId="0" borderId="0" xfId="2" applyFont="1" applyAlignment="1">
      <alignment horizontal="center" vertical="center"/>
    </xf>
    <xf numFmtId="0" fontId="15" fillId="0" borderId="0" xfId="2" applyFont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2</xdr:row>
      <xdr:rowOff>0</xdr:rowOff>
    </xdr:from>
    <xdr:to>
      <xdr:col>11</xdr:col>
      <xdr:colOff>9600</xdr:colOff>
      <xdr:row>32</xdr:row>
      <xdr:rowOff>43543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0AE9095-0348-4522-878B-ED6DCD59B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"/>
          <a:ext cx="663900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11</xdr:col>
      <xdr:colOff>9600</xdr:colOff>
      <xdr:row>65</xdr:row>
      <xdr:rowOff>43543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29B70661-441B-4EE9-81E3-899E01152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705600"/>
          <a:ext cx="663900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11</xdr:col>
      <xdr:colOff>9600</xdr:colOff>
      <xdr:row>98</xdr:row>
      <xdr:rowOff>43543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F60DC5FD-8348-4BA8-8765-FF322D041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011150"/>
          <a:ext cx="663900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11</xdr:col>
      <xdr:colOff>9600</xdr:colOff>
      <xdr:row>131</xdr:row>
      <xdr:rowOff>43543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F5099DAE-4158-4495-A9FA-DCD8F5D12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440525"/>
          <a:ext cx="663900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11</xdr:col>
      <xdr:colOff>9600</xdr:colOff>
      <xdr:row>164</xdr:row>
      <xdr:rowOff>43543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D8EE6804-0473-4DDC-B233-6F61AFA7C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5746075"/>
          <a:ext cx="663900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11</xdr:col>
      <xdr:colOff>9600</xdr:colOff>
      <xdr:row>197</xdr:row>
      <xdr:rowOff>43543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387CAEE-1CE0-4391-B694-C2565F74B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2099250"/>
          <a:ext cx="663900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11</xdr:col>
      <xdr:colOff>9600</xdr:colOff>
      <xdr:row>230</xdr:row>
      <xdr:rowOff>43543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D7DFE50-C957-4F60-A1C0-738BDC2E5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8519100"/>
          <a:ext cx="663900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11</xdr:col>
      <xdr:colOff>9600</xdr:colOff>
      <xdr:row>263</xdr:row>
      <xdr:rowOff>43543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F8F37FA4-6C78-4C4D-B40D-BA5B45BC8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4786550"/>
          <a:ext cx="663900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11</xdr:col>
      <xdr:colOff>9600</xdr:colOff>
      <xdr:row>296</xdr:row>
      <xdr:rowOff>43543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2662C0F-F54C-4AEE-88E9-33DEF062F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1101625"/>
          <a:ext cx="663900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11</xdr:col>
      <xdr:colOff>9600</xdr:colOff>
      <xdr:row>329</xdr:row>
      <xdr:rowOff>43543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EE59846-61DF-4E0B-8739-AF2F027A5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7426225"/>
          <a:ext cx="663900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11</xdr:col>
      <xdr:colOff>9600</xdr:colOff>
      <xdr:row>362</xdr:row>
      <xdr:rowOff>43543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318484D6-6D81-4B5D-8316-4EA4BB675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63712725"/>
          <a:ext cx="663900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0</xdr:rowOff>
    </xdr:from>
    <xdr:to>
      <xdr:col>11</xdr:col>
      <xdr:colOff>9600</xdr:colOff>
      <xdr:row>395</xdr:row>
      <xdr:rowOff>43543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80020B46-ACFB-47DF-9968-86314A9F1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70065900"/>
          <a:ext cx="663900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11</xdr:col>
      <xdr:colOff>9600</xdr:colOff>
      <xdr:row>428</xdr:row>
      <xdr:rowOff>43543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80AB78C-79B1-47DC-95FE-E87798528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6409550"/>
          <a:ext cx="663900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</xdr:row>
      <xdr:rowOff>0</xdr:rowOff>
    </xdr:from>
    <xdr:to>
      <xdr:col>11</xdr:col>
      <xdr:colOff>9600</xdr:colOff>
      <xdr:row>461</xdr:row>
      <xdr:rowOff>43543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60B69146-5A92-4A49-B095-5D3EB133F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82762725"/>
          <a:ext cx="663900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</xdr:row>
      <xdr:rowOff>0</xdr:rowOff>
    </xdr:from>
    <xdr:to>
      <xdr:col>11</xdr:col>
      <xdr:colOff>9600</xdr:colOff>
      <xdr:row>494</xdr:row>
      <xdr:rowOff>43543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162EF0C9-1ABA-4A62-AC88-A2ED83B54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89106375"/>
          <a:ext cx="663900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11</xdr:col>
      <xdr:colOff>9600</xdr:colOff>
      <xdr:row>527</xdr:row>
      <xdr:rowOff>43543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82B6ADEA-B719-4A0B-B417-53AE13150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95459550"/>
          <a:ext cx="663900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0</xdr:rowOff>
    </xdr:from>
    <xdr:to>
      <xdr:col>11</xdr:col>
      <xdr:colOff>375470</xdr:colOff>
      <xdr:row>560</xdr:row>
      <xdr:rowOff>43543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381A54F9-8F2A-44DD-8EF9-3F0B333C9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01898450"/>
          <a:ext cx="700487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563</xdr:row>
      <xdr:rowOff>0</xdr:rowOff>
    </xdr:from>
    <xdr:to>
      <xdr:col>11</xdr:col>
      <xdr:colOff>375470</xdr:colOff>
      <xdr:row>593</xdr:row>
      <xdr:rowOff>43543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691DAD14-218D-4820-B3E6-A9080761C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08404025"/>
          <a:ext cx="700487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596</xdr:row>
      <xdr:rowOff>0</xdr:rowOff>
    </xdr:from>
    <xdr:to>
      <xdr:col>11</xdr:col>
      <xdr:colOff>375470</xdr:colOff>
      <xdr:row>626</xdr:row>
      <xdr:rowOff>43543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180BB002-6F63-44C0-B8FD-6CE2792AE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14909600"/>
          <a:ext cx="7004870" cy="5472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629</xdr:row>
      <xdr:rowOff>0</xdr:rowOff>
    </xdr:from>
    <xdr:to>
      <xdr:col>11</xdr:col>
      <xdr:colOff>375470</xdr:colOff>
      <xdr:row>661</xdr:row>
      <xdr:rowOff>93195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BF56FA24-0A5B-4BE1-9890-204676F1F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21424700"/>
          <a:ext cx="7004870" cy="5884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664</xdr:row>
      <xdr:rowOff>0</xdr:rowOff>
    </xdr:from>
    <xdr:to>
      <xdr:col>11</xdr:col>
      <xdr:colOff>375470</xdr:colOff>
      <xdr:row>696</xdr:row>
      <xdr:rowOff>93195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B3BD9B8D-6435-46D2-A8B1-E77509F4F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28339850"/>
          <a:ext cx="7004870" cy="5884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699</xdr:row>
      <xdr:rowOff>0</xdr:rowOff>
    </xdr:from>
    <xdr:to>
      <xdr:col>11</xdr:col>
      <xdr:colOff>375470</xdr:colOff>
      <xdr:row>731</xdr:row>
      <xdr:rowOff>93195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E16BFF1-11E5-4057-A239-FEFED95E9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35283575"/>
          <a:ext cx="7004870" cy="5884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734</xdr:row>
      <xdr:rowOff>0</xdr:rowOff>
    </xdr:from>
    <xdr:to>
      <xdr:col>11</xdr:col>
      <xdr:colOff>375470</xdr:colOff>
      <xdr:row>766</xdr:row>
      <xdr:rowOff>93195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C35944A-B402-4E91-9A9F-20D60530E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42122525"/>
          <a:ext cx="7004870" cy="5884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769</xdr:row>
      <xdr:rowOff>0</xdr:rowOff>
    </xdr:from>
    <xdr:to>
      <xdr:col>11</xdr:col>
      <xdr:colOff>375470</xdr:colOff>
      <xdr:row>801</xdr:row>
      <xdr:rowOff>93195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6365127E-260A-4C84-AB6F-A2C973950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48866225"/>
          <a:ext cx="7004870" cy="5884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804</xdr:row>
      <xdr:rowOff>0</xdr:rowOff>
    </xdr:from>
    <xdr:to>
      <xdr:col>11</xdr:col>
      <xdr:colOff>375470</xdr:colOff>
      <xdr:row>836</xdr:row>
      <xdr:rowOff>93195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8FF28306-69D7-4070-A251-82A2D5456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55628975"/>
          <a:ext cx="7004870" cy="5884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839</xdr:row>
      <xdr:rowOff>0</xdr:rowOff>
    </xdr:from>
    <xdr:to>
      <xdr:col>11</xdr:col>
      <xdr:colOff>375470</xdr:colOff>
      <xdr:row>871</xdr:row>
      <xdr:rowOff>93195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A264417-E331-4910-ABCF-8777CBF60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62334575"/>
          <a:ext cx="7004870" cy="5884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874</xdr:row>
      <xdr:rowOff>0</xdr:rowOff>
    </xdr:from>
    <xdr:to>
      <xdr:col>11</xdr:col>
      <xdr:colOff>375470</xdr:colOff>
      <xdr:row>906</xdr:row>
      <xdr:rowOff>93195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3D411A0-9BA3-4015-AF21-884CDC924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68944925"/>
          <a:ext cx="7004870" cy="5884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909</xdr:row>
      <xdr:rowOff>0</xdr:rowOff>
    </xdr:from>
    <xdr:to>
      <xdr:col>11</xdr:col>
      <xdr:colOff>375470</xdr:colOff>
      <xdr:row>941</xdr:row>
      <xdr:rowOff>93195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C0FDFE89-E114-472E-8EE6-1F3240F40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175583850"/>
          <a:ext cx="7004870" cy="5884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944</xdr:row>
      <xdr:rowOff>0</xdr:rowOff>
    </xdr:from>
    <xdr:to>
      <xdr:col>11</xdr:col>
      <xdr:colOff>375470</xdr:colOff>
      <xdr:row>976</xdr:row>
      <xdr:rowOff>93195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EADE6800-D5C6-4287-8809-5683CDB52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82175150"/>
          <a:ext cx="7004870" cy="58843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38" sqref="B38"/>
    </sheetView>
  </sheetViews>
  <sheetFormatPr defaultRowHeight="18" x14ac:dyDescent="0.45"/>
  <cols>
    <col min="1" max="1" width="4.8984375" customWidth="1"/>
    <col min="2" max="2" width="12" customWidth="1"/>
    <col min="3" max="3" width="10.59765625" customWidth="1"/>
    <col min="4" max="6" width="8.19921875" customWidth="1"/>
    <col min="7" max="7" width="9.8984375" customWidth="1"/>
    <col min="10" max="15" width="7.69921875" customWidth="1"/>
  </cols>
  <sheetData>
    <row r="1" spans="1:18" x14ac:dyDescent="0.45">
      <c r="A1" s="1" t="s">
        <v>7</v>
      </c>
      <c r="C1" t="s">
        <v>36</v>
      </c>
    </row>
    <row r="2" spans="1:18" x14ac:dyDescent="0.45">
      <c r="A2" s="1" t="s">
        <v>8</v>
      </c>
      <c r="C2" t="s">
        <v>37</v>
      </c>
    </row>
    <row r="3" spans="1:18" x14ac:dyDescent="0.45">
      <c r="A3" s="1" t="s">
        <v>10</v>
      </c>
      <c r="C3" s="29">
        <v>100000</v>
      </c>
    </row>
    <row r="4" spans="1:18" x14ac:dyDescent="0.45">
      <c r="A4" s="1" t="s">
        <v>11</v>
      </c>
      <c r="C4" s="29" t="s">
        <v>13</v>
      </c>
    </row>
    <row r="5" spans="1:18" ht="18.600000000000001" thickBot="1" x14ac:dyDescent="0.5">
      <c r="A5" s="1" t="s">
        <v>12</v>
      </c>
      <c r="C5" s="29" t="s">
        <v>34</v>
      </c>
    </row>
    <row r="6" spans="1:18" ht="18.600000000000001" thickBot="1" x14ac:dyDescent="0.5">
      <c r="A6" s="24" t="s">
        <v>0</v>
      </c>
      <c r="B6" s="24" t="s">
        <v>1</v>
      </c>
      <c r="C6" s="24" t="s">
        <v>1</v>
      </c>
      <c r="D6" s="48" t="s">
        <v>25</v>
      </c>
      <c r="E6" s="25"/>
      <c r="F6" s="26"/>
      <c r="G6" s="86" t="s">
        <v>3</v>
      </c>
      <c r="H6" s="87"/>
      <c r="I6" s="93"/>
      <c r="J6" s="86" t="s">
        <v>23</v>
      </c>
      <c r="K6" s="87"/>
      <c r="L6" s="93"/>
      <c r="M6" s="86" t="s">
        <v>24</v>
      </c>
      <c r="N6" s="87"/>
      <c r="O6" s="93"/>
    </row>
    <row r="7" spans="1:18" ht="18.600000000000001" thickBot="1" x14ac:dyDescent="0.5">
      <c r="A7" s="27"/>
      <c r="B7" s="27" t="s">
        <v>2</v>
      </c>
      <c r="C7" s="64" t="s">
        <v>29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600000000000001" thickBot="1" x14ac:dyDescent="0.5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0" t="s">
        <v>23</v>
      </c>
      <c r="K8" s="91"/>
      <c r="L8" s="92"/>
      <c r="M8" s="90"/>
      <c r="N8" s="91"/>
      <c r="O8" s="92"/>
    </row>
    <row r="9" spans="1:18" x14ac:dyDescent="0.45">
      <c r="A9" s="9">
        <v>1</v>
      </c>
      <c r="B9" s="23">
        <v>43837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 x14ac:dyDescent="0.45">
      <c r="A10" s="9">
        <v>2</v>
      </c>
      <c r="B10" s="5">
        <v>43839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3955.1609999999996</v>
      </c>
      <c r="N10" s="45">
        <f t="shared" ref="N10:N12" si="9">IF(E10="","",K10*E10)</f>
        <v>4702.5</v>
      </c>
      <c r="O10" s="46">
        <f t="shared" ref="O10:O12" si="10">IF(F10="","",L10*F10)</f>
        <v>6360</v>
      </c>
      <c r="P10" s="40"/>
      <c r="Q10" s="40"/>
      <c r="R10" s="40"/>
    </row>
    <row r="11" spans="1:18" x14ac:dyDescent="0.45">
      <c r="A11" s="9">
        <v>3</v>
      </c>
      <c r="B11" s="5">
        <v>43847</v>
      </c>
      <c r="C11" s="47">
        <v>1</v>
      </c>
      <c r="D11" s="57">
        <v>-1</v>
      </c>
      <c r="E11" s="58">
        <v>-1</v>
      </c>
      <c r="F11" s="80">
        <v>-1</v>
      </c>
      <c r="G11" s="22">
        <f t="shared" si="2"/>
        <v>104532.20616999999</v>
      </c>
      <c r="H11" s="22">
        <f t="shared" si="3"/>
        <v>105926.425</v>
      </c>
      <c r="I11" s="22">
        <f t="shared" si="4"/>
        <v>108989.2</v>
      </c>
      <c r="J11" s="44">
        <f t="shared" si="5"/>
        <v>3232.9548299999997</v>
      </c>
      <c r="K11" s="45">
        <f t="shared" si="6"/>
        <v>3276.0749999999998</v>
      </c>
      <c r="L11" s="46">
        <f t="shared" si="7"/>
        <v>3370.7999999999997</v>
      </c>
      <c r="M11" s="44">
        <f t="shared" si="8"/>
        <v>-3232.9548299999997</v>
      </c>
      <c r="N11" s="45">
        <f t="shared" si="9"/>
        <v>-3276.0749999999998</v>
      </c>
      <c r="O11" s="46">
        <f t="shared" si="10"/>
        <v>-3370.7999999999997</v>
      </c>
      <c r="P11" s="40"/>
      <c r="Q11" s="40"/>
      <c r="R11" s="40"/>
    </row>
    <row r="12" spans="1:18" x14ac:dyDescent="0.45">
      <c r="A12" s="9">
        <v>4</v>
      </c>
      <c r="B12" s="5">
        <v>43854</v>
      </c>
      <c r="C12" s="47">
        <v>1</v>
      </c>
      <c r="D12" s="57">
        <v>1.27</v>
      </c>
      <c r="E12" s="58">
        <v>1.5</v>
      </c>
      <c r="F12" s="59">
        <v>2</v>
      </c>
      <c r="G12" s="22">
        <f t="shared" si="2"/>
        <v>108514.88322507699</v>
      </c>
      <c r="H12" s="22">
        <f t="shared" si="3"/>
        <v>110693.11412500001</v>
      </c>
      <c r="I12" s="22">
        <f t="shared" si="4"/>
        <v>115528.552</v>
      </c>
      <c r="J12" s="44">
        <f t="shared" si="5"/>
        <v>3135.9661850999996</v>
      </c>
      <c r="K12" s="45">
        <f t="shared" si="6"/>
        <v>3177.7927500000001</v>
      </c>
      <c r="L12" s="46">
        <f t="shared" si="7"/>
        <v>3269.6759999999999</v>
      </c>
      <c r="M12" s="44">
        <f t="shared" si="8"/>
        <v>3982.6770550769997</v>
      </c>
      <c r="N12" s="45">
        <f t="shared" si="9"/>
        <v>4766.6891249999999</v>
      </c>
      <c r="O12" s="46">
        <f t="shared" si="10"/>
        <v>6539.3519999999999</v>
      </c>
      <c r="P12" s="40"/>
      <c r="Q12" s="40"/>
      <c r="R12" s="40"/>
    </row>
    <row r="13" spans="1:18" x14ac:dyDescent="0.45">
      <c r="A13" s="9">
        <v>5</v>
      </c>
      <c r="B13" s="5">
        <v>43858</v>
      </c>
      <c r="C13" s="47">
        <v>1</v>
      </c>
      <c r="D13" s="57">
        <v>-1</v>
      </c>
      <c r="E13" s="58">
        <v>-1</v>
      </c>
      <c r="F13" s="80">
        <v>-1</v>
      </c>
      <c r="G13" s="22">
        <f t="shared" si="2"/>
        <v>105259.43672832468</v>
      </c>
      <c r="H13" s="22">
        <f t="shared" si="3"/>
        <v>107372.32070125001</v>
      </c>
      <c r="I13" s="22">
        <f t="shared" si="4"/>
        <v>112062.69544</v>
      </c>
      <c r="J13" s="44">
        <f t="shared" ref="J13:J58" si="11">IF(G12="","",G12*0.03)</f>
        <v>3255.4464967523095</v>
      </c>
      <c r="K13" s="45">
        <f t="shared" ref="K13:K58" si="12">IF(H12="","",H12*0.03)</f>
        <v>3320.7934237499999</v>
      </c>
      <c r="L13" s="46">
        <f t="shared" ref="L13:L58" si="13">IF(I12="","",I12*0.03)</f>
        <v>3465.8565599999997</v>
      </c>
      <c r="M13" s="44">
        <f t="shared" ref="M13:M58" si="14">IF(D13="","",J13*D13)</f>
        <v>-3255.4464967523095</v>
      </c>
      <c r="N13" s="45">
        <f t="shared" ref="N13:N58" si="15">IF(E13="","",K13*E13)</f>
        <v>-3320.7934237499999</v>
      </c>
      <c r="O13" s="46">
        <f t="shared" ref="O13:O58" si="16">IF(F13="","",L13*F13)</f>
        <v>-3465.8565599999997</v>
      </c>
      <c r="P13" s="40"/>
      <c r="Q13" s="40"/>
      <c r="R13" s="40"/>
    </row>
    <row r="14" spans="1:18" x14ac:dyDescent="0.45">
      <c r="A14" s="9">
        <v>6</v>
      </c>
      <c r="B14" s="5">
        <v>43878</v>
      </c>
      <c r="C14" s="47">
        <v>2</v>
      </c>
      <c r="D14" s="57">
        <v>1.27</v>
      </c>
      <c r="E14" s="58">
        <v>1.5</v>
      </c>
      <c r="F14" s="59">
        <v>2</v>
      </c>
      <c r="G14" s="22">
        <f t="shared" si="2"/>
        <v>109269.82126767385</v>
      </c>
      <c r="H14" s="22">
        <f t="shared" si="3"/>
        <v>112204.07513280626</v>
      </c>
      <c r="I14" s="22">
        <f t="shared" si="4"/>
        <v>118786.4571664</v>
      </c>
      <c r="J14" s="44">
        <f t="shared" si="11"/>
        <v>3157.7831018497404</v>
      </c>
      <c r="K14" s="45">
        <f t="shared" si="12"/>
        <v>3221.1696210374998</v>
      </c>
      <c r="L14" s="46">
        <f t="shared" si="13"/>
        <v>3361.8808631999996</v>
      </c>
      <c r="M14" s="44">
        <f t="shared" si="14"/>
        <v>4010.3845393491706</v>
      </c>
      <c r="N14" s="45">
        <f t="shared" si="15"/>
        <v>4831.75443155625</v>
      </c>
      <c r="O14" s="46">
        <f t="shared" si="16"/>
        <v>6723.7617263999991</v>
      </c>
      <c r="P14" s="40"/>
      <c r="Q14" s="40"/>
      <c r="R14" s="40"/>
    </row>
    <row r="15" spans="1:18" x14ac:dyDescent="0.45">
      <c r="A15" s="9">
        <v>7</v>
      </c>
      <c r="B15" s="5">
        <v>43887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113433.00145797222</v>
      </c>
      <c r="H15" s="22">
        <f t="shared" si="3"/>
        <v>117253.25851378254</v>
      </c>
      <c r="I15" s="22">
        <f t="shared" si="4"/>
        <v>125913.64459638399</v>
      </c>
      <c r="J15" s="44">
        <f t="shared" si="11"/>
        <v>3278.0946380302153</v>
      </c>
      <c r="K15" s="45">
        <f t="shared" si="12"/>
        <v>3366.1222539841879</v>
      </c>
      <c r="L15" s="46">
        <f t="shared" si="13"/>
        <v>3563.5937149919996</v>
      </c>
      <c r="M15" s="44">
        <f t="shared" si="14"/>
        <v>4163.1801902983734</v>
      </c>
      <c r="N15" s="45">
        <f t="shared" si="15"/>
        <v>5049.183380976282</v>
      </c>
      <c r="O15" s="46">
        <f t="shared" si="16"/>
        <v>7127.1874299839992</v>
      </c>
      <c r="P15" s="40"/>
      <c r="Q15" s="40"/>
      <c r="R15" s="40"/>
    </row>
    <row r="16" spans="1:18" x14ac:dyDescent="0.45">
      <c r="A16" s="9">
        <v>8</v>
      </c>
      <c r="B16" s="5">
        <v>43888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117754.79881352096</v>
      </c>
      <c r="H16" s="22">
        <f t="shared" si="3"/>
        <v>122529.65514690275</v>
      </c>
      <c r="I16" s="22">
        <f t="shared" si="4"/>
        <v>133468.46327216702</v>
      </c>
      <c r="J16" s="44">
        <f t="shared" si="11"/>
        <v>3402.9900437391666</v>
      </c>
      <c r="K16" s="45">
        <f t="shared" si="12"/>
        <v>3517.5977554134761</v>
      </c>
      <c r="L16" s="46">
        <f t="shared" si="13"/>
        <v>3777.4093378915195</v>
      </c>
      <c r="M16" s="44">
        <f t="shared" si="14"/>
        <v>4321.7973555487415</v>
      </c>
      <c r="N16" s="45">
        <f t="shared" si="15"/>
        <v>5276.3966331202137</v>
      </c>
      <c r="O16" s="46">
        <f t="shared" si="16"/>
        <v>7554.818675783039</v>
      </c>
      <c r="P16" s="40"/>
      <c r="Q16" s="40"/>
      <c r="R16" s="40"/>
    </row>
    <row r="17" spans="1:18" x14ac:dyDescent="0.45">
      <c r="A17" s="9">
        <v>9</v>
      </c>
      <c r="B17" s="5">
        <v>43893</v>
      </c>
      <c r="C17" s="47">
        <v>1</v>
      </c>
      <c r="D17" s="57">
        <v>-1</v>
      </c>
      <c r="E17" s="58">
        <v>-1</v>
      </c>
      <c r="F17" s="59">
        <v>-1</v>
      </c>
      <c r="G17" s="22">
        <f t="shared" si="2"/>
        <v>114222.15484911534</v>
      </c>
      <c r="H17" s="22">
        <f t="shared" si="3"/>
        <v>118853.76549249566</v>
      </c>
      <c r="I17" s="22">
        <f t="shared" si="4"/>
        <v>129464.409374002</v>
      </c>
      <c r="J17" s="44">
        <f t="shared" si="11"/>
        <v>3532.6439644056286</v>
      </c>
      <c r="K17" s="45">
        <f t="shared" si="12"/>
        <v>3675.8896544070822</v>
      </c>
      <c r="L17" s="46">
        <f t="shared" si="13"/>
        <v>4004.0538981650107</v>
      </c>
      <c r="M17" s="44">
        <f t="shared" si="14"/>
        <v>-3532.6439644056286</v>
      </c>
      <c r="N17" s="45">
        <f t="shared" si="15"/>
        <v>-3675.8896544070822</v>
      </c>
      <c r="O17" s="46">
        <f t="shared" si="16"/>
        <v>-4004.0538981650107</v>
      </c>
      <c r="P17" s="40"/>
      <c r="Q17" s="40"/>
      <c r="R17" s="40"/>
    </row>
    <row r="18" spans="1:18" x14ac:dyDescent="0.45">
      <c r="A18" s="9">
        <v>10</v>
      </c>
      <c r="B18" s="5">
        <v>43901</v>
      </c>
      <c r="C18" s="47">
        <v>1</v>
      </c>
      <c r="D18" s="57">
        <v>1.27</v>
      </c>
      <c r="E18" s="58">
        <v>1.5</v>
      </c>
      <c r="F18" s="59">
        <v>2</v>
      </c>
      <c r="G18" s="22">
        <f t="shared" si="2"/>
        <v>118574.01894886664</v>
      </c>
      <c r="H18" s="22">
        <f t="shared" si="3"/>
        <v>124202.18493965796</v>
      </c>
      <c r="I18" s="22">
        <f t="shared" si="4"/>
        <v>137232.27393644213</v>
      </c>
      <c r="J18" s="44">
        <f t="shared" si="11"/>
        <v>3426.66464547346</v>
      </c>
      <c r="K18" s="45">
        <f t="shared" si="12"/>
        <v>3565.6129647748699</v>
      </c>
      <c r="L18" s="46">
        <f t="shared" si="13"/>
        <v>3883.9322812200598</v>
      </c>
      <c r="M18" s="44">
        <f t="shared" si="14"/>
        <v>4351.8640997512939</v>
      </c>
      <c r="N18" s="45">
        <f t="shared" si="15"/>
        <v>5348.419447162305</v>
      </c>
      <c r="O18" s="46">
        <f t="shared" si="16"/>
        <v>7767.8645624401197</v>
      </c>
      <c r="P18" s="40"/>
      <c r="Q18" s="40"/>
      <c r="R18" s="40"/>
    </row>
    <row r="19" spans="1:18" x14ac:dyDescent="0.45">
      <c r="A19" s="9">
        <v>11</v>
      </c>
      <c r="B19" s="5">
        <v>43906</v>
      </c>
      <c r="C19" s="47">
        <v>1</v>
      </c>
      <c r="D19" s="57">
        <v>1.27</v>
      </c>
      <c r="E19" s="58">
        <v>1.5</v>
      </c>
      <c r="F19" s="59">
        <v>2</v>
      </c>
      <c r="G19" s="22">
        <f t="shared" si="2"/>
        <v>123091.68907081845</v>
      </c>
      <c r="H19" s="22">
        <f t="shared" si="3"/>
        <v>129791.28326194258</v>
      </c>
      <c r="I19" s="22">
        <f t="shared" si="4"/>
        <v>145466.21037262864</v>
      </c>
      <c r="J19" s="44">
        <f t="shared" si="11"/>
        <v>3557.2205684659989</v>
      </c>
      <c r="K19" s="45">
        <f t="shared" si="12"/>
        <v>3726.0655481897388</v>
      </c>
      <c r="L19" s="46">
        <f t="shared" si="13"/>
        <v>4116.9682180932641</v>
      </c>
      <c r="M19" s="44">
        <f t="shared" si="14"/>
        <v>4517.6701219518191</v>
      </c>
      <c r="N19" s="45">
        <f t="shared" si="15"/>
        <v>5589.098322284608</v>
      </c>
      <c r="O19" s="46">
        <f t="shared" si="16"/>
        <v>8233.9364361865282</v>
      </c>
      <c r="P19" s="40"/>
      <c r="Q19" s="40"/>
      <c r="R19" s="40"/>
    </row>
    <row r="20" spans="1:18" x14ac:dyDescent="0.45">
      <c r="A20" s="9">
        <v>12</v>
      </c>
      <c r="B20" s="5">
        <v>43920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127781.48242441664</v>
      </c>
      <c r="H20" s="22">
        <f t="shared" si="3"/>
        <v>135631.89100872999</v>
      </c>
      <c r="I20" s="22">
        <f t="shared" si="4"/>
        <v>154194.18299498636</v>
      </c>
      <c r="J20" s="44">
        <f t="shared" si="11"/>
        <v>3692.7506721245536</v>
      </c>
      <c r="K20" s="45">
        <f t="shared" si="12"/>
        <v>3893.7384978582772</v>
      </c>
      <c r="L20" s="46">
        <f t="shared" si="13"/>
        <v>4363.9863111788591</v>
      </c>
      <c r="M20" s="44">
        <f t="shared" si="14"/>
        <v>4689.7933535981829</v>
      </c>
      <c r="N20" s="45">
        <f t="shared" si="15"/>
        <v>5840.6077467874156</v>
      </c>
      <c r="O20" s="46">
        <f t="shared" si="16"/>
        <v>8727.9726223577181</v>
      </c>
      <c r="P20" s="40"/>
      <c r="Q20" s="40"/>
      <c r="R20" s="40"/>
    </row>
    <row r="21" spans="1:18" x14ac:dyDescent="0.45">
      <c r="A21" s="9">
        <v>13</v>
      </c>
      <c r="B21" s="5">
        <v>43936</v>
      </c>
      <c r="C21" s="47">
        <v>1</v>
      </c>
      <c r="D21" s="57">
        <v>1.27</v>
      </c>
      <c r="E21" s="58">
        <v>1.5</v>
      </c>
      <c r="F21" s="59">
        <v>2</v>
      </c>
      <c r="G21" s="22">
        <f t="shared" si="2"/>
        <v>132649.9569047869</v>
      </c>
      <c r="H21" s="22">
        <f t="shared" si="3"/>
        <v>141735.32610412283</v>
      </c>
      <c r="I21" s="22">
        <f t="shared" si="4"/>
        <v>163445.83397468555</v>
      </c>
      <c r="J21" s="44">
        <f t="shared" si="11"/>
        <v>3833.444472732499</v>
      </c>
      <c r="K21" s="45">
        <f t="shared" si="12"/>
        <v>4068.9567302618993</v>
      </c>
      <c r="L21" s="46">
        <f t="shared" si="13"/>
        <v>4625.8254898495907</v>
      </c>
      <c r="M21" s="44">
        <f t="shared" si="14"/>
        <v>4868.4744803702733</v>
      </c>
      <c r="N21" s="45">
        <f t="shared" si="15"/>
        <v>6103.4350953928488</v>
      </c>
      <c r="O21" s="46">
        <f t="shared" si="16"/>
        <v>9251.6509796991813</v>
      </c>
      <c r="P21" s="40"/>
      <c r="Q21" s="40"/>
      <c r="R21" s="40"/>
    </row>
    <row r="22" spans="1:18" x14ac:dyDescent="0.45">
      <c r="A22" s="9">
        <v>14</v>
      </c>
      <c r="B22" s="5">
        <v>43941</v>
      </c>
      <c r="C22" s="47">
        <v>1</v>
      </c>
      <c r="D22" s="57">
        <v>1.27</v>
      </c>
      <c r="E22" s="58">
        <v>1.5</v>
      </c>
      <c r="F22" s="59">
        <v>2</v>
      </c>
      <c r="G22" s="22">
        <f t="shared" si="2"/>
        <v>137703.92026285929</v>
      </c>
      <c r="H22" s="22">
        <f t="shared" si="3"/>
        <v>148113.41577880835</v>
      </c>
      <c r="I22" s="22">
        <f t="shared" si="4"/>
        <v>173252.58401316669</v>
      </c>
      <c r="J22" s="44">
        <f t="shared" si="11"/>
        <v>3979.4987071436067</v>
      </c>
      <c r="K22" s="45">
        <f t="shared" si="12"/>
        <v>4252.0597831236846</v>
      </c>
      <c r="L22" s="46">
        <f t="shared" si="13"/>
        <v>4903.375019240566</v>
      </c>
      <c r="M22" s="44">
        <f t="shared" si="14"/>
        <v>5053.9633580723803</v>
      </c>
      <c r="N22" s="45">
        <f t="shared" si="15"/>
        <v>6378.0896746855269</v>
      </c>
      <c r="O22" s="46">
        <f t="shared" si="16"/>
        <v>9806.7500384811319</v>
      </c>
      <c r="P22" s="40"/>
      <c r="Q22" s="40"/>
      <c r="R22" s="40"/>
    </row>
    <row r="23" spans="1:18" x14ac:dyDescent="0.45">
      <c r="A23" s="9">
        <v>15</v>
      </c>
      <c r="B23" s="5">
        <v>43950</v>
      </c>
      <c r="C23" s="47">
        <v>2</v>
      </c>
      <c r="D23" s="57">
        <v>-1</v>
      </c>
      <c r="E23" s="58">
        <v>-1</v>
      </c>
      <c r="F23" s="80">
        <v>-1</v>
      </c>
      <c r="G23" s="22">
        <f t="shared" si="2"/>
        <v>133572.80265497352</v>
      </c>
      <c r="H23" s="22">
        <f t="shared" si="3"/>
        <v>143670.0133054441</v>
      </c>
      <c r="I23" s="22">
        <f t="shared" si="4"/>
        <v>168055.0064927717</v>
      </c>
      <c r="J23" s="44">
        <f t="shared" si="11"/>
        <v>4131.1176078857789</v>
      </c>
      <c r="K23" s="45">
        <f t="shared" si="12"/>
        <v>4443.40247336425</v>
      </c>
      <c r="L23" s="46">
        <f t="shared" si="13"/>
        <v>5197.5775203950006</v>
      </c>
      <c r="M23" s="44">
        <f t="shared" si="14"/>
        <v>-4131.1176078857789</v>
      </c>
      <c r="N23" s="45">
        <f t="shared" si="15"/>
        <v>-4443.40247336425</v>
      </c>
      <c r="O23" s="46">
        <f t="shared" si="16"/>
        <v>-5197.5775203950006</v>
      </c>
      <c r="P23" s="40"/>
      <c r="Q23" s="40"/>
      <c r="R23" s="40"/>
    </row>
    <row r="24" spans="1:18" x14ac:dyDescent="0.45">
      <c r="A24" s="9">
        <v>16</v>
      </c>
      <c r="B24" s="5">
        <v>43976</v>
      </c>
      <c r="C24" s="47">
        <v>2</v>
      </c>
      <c r="D24" s="57">
        <v>1.27</v>
      </c>
      <c r="E24" s="58">
        <v>1.5</v>
      </c>
      <c r="F24" s="59">
        <v>2</v>
      </c>
      <c r="G24" s="22">
        <f t="shared" si="2"/>
        <v>138661.92643612801</v>
      </c>
      <c r="H24" s="22">
        <f t="shared" si="3"/>
        <v>150135.16390418907</v>
      </c>
      <c r="I24" s="22">
        <f t="shared" si="4"/>
        <v>178138.30688233802</v>
      </c>
      <c r="J24" s="44">
        <f t="shared" si="11"/>
        <v>4007.1840796492056</v>
      </c>
      <c r="K24" s="45">
        <f t="shared" si="12"/>
        <v>4310.1003991633224</v>
      </c>
      <c r="L24" s="46">
        <f t="shared" si="13"/>
        <v>5041.6501947831512</v>
      </c>
      <c r="M24" s="44">
        <f t="shared" si="14"/>
        <v>5089.1237811544916</v>
      </c>
      <c r="N24" s="45">
        <f t="shared" si="15"/>
        <v>6465.1505987449837</v>
      </c>
      <c r="O24" s="46">
        <f t="shared" si="16"/>
        <v>10083.300389566302</v>
      </c>
      <c r="P24" s="40"/>
      <c r="Q24" s="40"/>
      <c r="R24" s="40"/>
    </row>
    <row r="25" spans="1:18" x14ac:dyDescent="0.45">
      <c r="A25" s="9">
        <v>17</v>
      </c>
      <c r="B25" s="5">
        <v>44013</v>
      </c>
      <c r="C25" s="47">
        <v>1</v>
      </c>
      <c r="D25" s="57">
        <v>1.27</v>
      </c>
      <c r="E25" s="58">
        <v>-1</v>
      </c>
      <c r="F25" s="59">
        <v>-1</v>
      </c>
      <c r="G25" s="22">
        <f t="shared" si="2"/>
        <v>143944.94583334448</v>
      </c>
      <c r="H25" s="22">
        <f t="shared" si="3"/>
        <v>145631.1089870634</v>
      </c>
      <c r="I25" s="22">
        <f t="shared" si="4"/>
        <v>172794.15767586787</v>
      </c>
      <c r="J25" s="44">
        <f t="shared" si="11"/>
        <v>4159.8577930838401</v>
      </c>
      <c r="K25" s="45">
        <f t="shared" si="12"/>
        <v>4504.0549171256716</v>
      </c>
      <c r="L25" s="46">
        <f t="shared" si="13"/>
        <v>5344.1492064701406</v>
      </c>
      <c r="M25" s="44">
        <f t="shared" si="14"/>
        <v>5283.019397216477</v>
      </c>
      <c r="N25" s="45">
        <f t="shared" si="15"/>
        <v>-4504.0549171256716</v>
      </c>
      <c r="O25" s="46">
        <f t="shared" si="16"/>
        <v>-5344.1492064701406</v>
      </c>
      <c r="P25" s="40"/>
      <c r="Q25" s="40"/>
      <c r="R25" s="40"/>
    </row>
    <row r="26" spans="1:18" x14ac:dyDescent="0.45">
      <c r="A26" s="9">
        <v>18</v>
      </c>
      <c r="B26" s="5">
        <v>44020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2"/>
        <v>149429.24826959491</v>
      </c>
      <c r="H26" s="22">
        <f t="shared" si="3"/>
        <v>152184.50889148127</v>
      </c>
      <c r="I26" s="22">
        <f t="shared" si="4"/>
        <v>183161.80713641993</v>
      </c>
      <c r="J26" s="44">
        <f t="shared" si="11"/>
        <v>4318.3483750003343</v>
      </c>
      <c r="K26" s="45">
        <f t="shared" si="12"/>
        <v>4368.9332696119018</v>
      </c>
      <c r="L26" s="46">
        <f t="shared" si="13"/>
        <v>5183.8247302760356</v>
      </c>
      <c r="M26" s="44">
        <f t="shared" si="14"/>
        <v>5484.3024362504248</v>
      </c>
      <c r="N26" s="45">
        <f t="shared" si="15"/>
        <v>6553.3999044178527</v>
      </c>
      <c r="O26" s="46">
        <f t="shared" si="16"/>
        <v>10367.649460552071</v>
      </c>
      <c r="P26" s="40"/>
      <c r="Q26" s="40"/>
      <c r="R26" s="40"/>
    </row>
    <row r="27" spans="1:18" x14ac:dyDescent="0.45">
      <c r="A27" s="9">
        <v>19</v>
      </c>
      <c r="B27" s="5">
        <v>44074</v>
      </c>
      <c r="C27" s="47">
        <v>2</v>
      </c>
      <c r="D27" s="57">
        <v>-1</v>
      </c>
      <c r="E27" s="58">
        <v>-1</v>
      </c>
      <c r="F27" s="59">
        <v>-1</v>
      </c>
      <c r="G27" s="22">
        <f t="shared" si="2"/>
        <v>144946.37082150707</v>
      </c>
      <c r="H27" s="22">
        <f t="shared" si="3"/>
        <v>147618.97362473683</v>
      </c>
      <c r="I27" s="22">
        <f t="shared" si="4"/>
        <v>177666.95292232733</v>
      </c>
      <c r="J27" s="44">
        <f t="shared" si="11"/>
        <v>4482.8774480878474</v>
      </c>
      <c r="K27" s="45">
        <f t="shared" si="12"/>
        <v>4565.5352667444376</v>
      </c>
      <c r="L27" s="46">
        <f t="shared" si="13"/>
        <v>5494.8542140925974</v>
      </c>
      <c r="M27" s="44">
        <f t="shared" si="14"/>
        <v>-4482.8774480878474</v>
      </c>
      <c r="N27" s="45">
        <f t="shared" si="15"/>
        <v>-4565.5352667444376</v>
      </c>
      <c r="O27" s="46">
        <f t="shared" si="16"/>
        <v>-5494.8542140925974</v>
      </c>
      <c r="P27" s="40"/>
      <c r="Q27" s="40"/>
      <c r="R27" s="40"/>
    </row>
    <row r="28" spans="1:18" x14ac:dyDescent="0.45">
      <c r="A28" s="9">
        <v>20</v>
      </c>
      <c r="B28" s="5">
        <v>44097</v>
      </c>
      <c r="C28" s="47">
        <v>1</v>
      </c>
      <c r="D28" s="57">
        <v>1.27</v>
      </c>
      <c r="E28" s="58">
        <v>1.5</v>
      </c>
      <c r="F28" s="59">
        <v>-1</v>
      </c>
      <c r="G28" s="22">
        <f t="shared" si="2"/>
        <v>150468.82754980648</v>
      </c>
      <c r="H28" s="22">
        <f t="shared" si="3"/>
        <v>154261.82743784998</v>
      </c>
      <c r="I28" s="22">
        <f t="shared" si="4"/>
        <v>172336.94433465751</v>
      </c>
      <c r="J28" s="44">
        <f t="shared" si="11"/>
        <v>4348.3911246452117</v>
      </c>
      <c r="K28" s="45">
        <f t="shared" si="12"/>
        <v>4428.5692087421048</v>
      </c>
      <c r="L28" s="46">
        <f t="shared" si="13"/>
        <v>5330.0085876698195</v>
      </c>
      <c r="M28" s="44">
        <f t="shared" si="14"/>
        <v>5522.4567282994185</v>
      </c>
      <c r="N28" s="45">
        <f t="shared" si="15"/>
        <v>6642.8538131131572</v>
      </c>
      <c r="O28" s="46">
        <f t="shared" si="16"/>
        <v>-5330.0085876698195</v>
      </c>
      <c r="P28" s="40"/>
      <c r="Q28" s="40"/>
      <c r="R28" s="40"/>
    </row>
    <row r="29" spans="1:18" x14ac:dyDescent="0.45">
      <c r="A29" s="9">
        <v>21</v>
      </c>
      <c r="B29" s="5">
        <v>44112</v>
      </c>
      <c r="C29" s="47">
        <v>2</v>
      </c>
      <c r="D29" s="57">
        <v>1.27</v>
      </c>
      <c r="E29" s="58">
        <v>1.5</v>
      </c>
      <c r="F29" s="80">
        <v>2</v>
      </c>
      <c r="G29" s="22">
        <f t="shared" si="2"/>
        <v>156201.68987945409</v>
      </c>
      <c r="H29" s="22">
        <f t="shared" si="3"/>
        <v>161203.60967255323</v>
      </c>
      <c r="I29" s="22">
        <f t="shared" si="4"/>
        <v>182677.16099473697</v>
      </c>
      <c r="J29" s="44">
        <f t="shared" si="11"/>
        <v>4514.0648264941938</v>
      </c>
      <c r="K29" s="45">
        <f t="shared" si="12"/>
        <v>4627.8548231354989</v>
      </c>
      <c r="L29" s="46">
        <f t="shared" si="13"/>
        <v>5170.1083300397249</v>
      </c>
      <c r="M29" s="44">
        <f t="shared" si="14"/>
        <v>5732.8623296476262</v>
      </c>
      <c r="N29" s="45">
        <f t="shared" si="15"/>
        <v>6941.7822347032488</v>
      </c>
      <c r="O29" s="46">
        <f t="shared" si="16"/>
        <v>10340.21666007945</v>
      </c>
      <c r="P29" s="40"/>
      <c r="Q29" s="40"/>
      <c r="R29" s="40"/>
    </row>
    <row r="30" spans="1:18" x14ac:dyDescent="0.45">
      <c r="A30" s="9">
        <v>22</v>
      </c>
      <c r="B30" s="5">
        <v>44125</v>
      </c>
      <c r="C30" s="47">
        <v>1</v>
      </c>
      <c r="D30" s="57">
        <v>1.27</v>
      </c>
      <c r="E30" s="58">
        <v>1.5</v>
      </c>
      <c r="F30" s="80">
        <v>2</v>
      </c>
      <c r="G30" s="22">
        <f t="shared" si="2"/>
        <v>162152.97426386128</v>
      </c>
      <c r="H30" s="22">
        <f t="shared" si="3"/>
        <v>168457.77210781813</v>
      </c>
      <c r="I30" s="22">
        <f t="shared" si="4"/>
        <v>193637.7906544212</v>
      </c>
      <c r="J30" s="44">
        <f t="shared" si="11"/>
        <v>4686.0506963836224</v>
      </c>
      <c r="K30" s="45">
        <f t="shared" si="12"/>
        <v>4836.1082901765967</v>
      </c>
      <c r="L30" s="46">
        <f t="shared" si="13"/>
        <v>5480.3148298421092</v>
      </c>
      <c r="M30" s="44">
        <f t="shared" si="14"/>
        <v>5951.2843844072004</v>
      </c>
      <c r="N30" s="45">
        <f t="shared" si="15"/>
        <v>7254.1624352648951</v>
      </c>
      <c r="O30" s="46">
        <f t="shared" si="16"/>
        <v>10960.629659684218</v>
      </c>
      <c r="P30" s="40"/>
      <c r="Q30" s="40"/>
      <c r="R30" s="40"/>
    </row>
    <row r="31" spans="1:18" x14ac:dyDescent="0.45">
      <c r="A31" s="9">
        <v>23</v>
      </c>
      <c r="B31" s="5">
        <v>44162</v>
      </c>
      <c r="C31" s="47">
        <v>2</v>
      </c>
      <c r="D31" s="57">
        <v>1.27</v>
      </c>
      <c r="E31" s="58">
        <v>1.5</v>
      </c>
      <c r="F31" s="59">
        <v>2</v>
      </c>
      <c r="G31" s="22">
        <f t="shared" si="2"/>
        <v>168331.0025833144</v>
      </c>
      <c r="H31" s="22">
        <f t="shared" si="3"/>
        <v>176038.37185266995</v>
      </c>
      <c r="I31" s="22">
        <f t="shared" si="4"/>
        <v>205256.05809368647</v>
      </c>
      <c r="J31" s="44">
        <f t="shared" si="11"/>
        <v>4864.5892279158379</v>
      </c>
      <c r="K31" s="45">
        <f t="shared" si="12"/>
        <v>5053.733163234544</v>
      </c>
      <c r="L31" s="46">
        <f t="shared" si="13"/>
        <v>5809.1337196326358</v>
      </c>
      <c r="M31" s="44">
        <f t="shared" si="14"/>
        <v>6178.0283194531139</v>
      </c>
      <c r="N31" s="45">
        <f t="shared" si="15"/>
        <v>7580.5997448518156</v>
      </c>
      <c r="O31" s="46">
        <f t="shared" si="16"/>
        <v>11618.267439265272</v>
      </c>
      <c r="P31" s="40"/>
      <c r="Q31" s="40"/>
      <c r="R31" s="40"/>
    </row>
    <row r="32" spans="1:18" x14ac:dyDescent="0.45">
      <c r="A32" s="9">
        <v>24</v>
      </c>
      <c r="B32" s="5">
        <v>44183</v>
      </c>
      <c r="C32" s="47">
        <v>1</v>
      </c>
      <c r="D32" s="57">
        <v>1.27</v>
      </c>
      <c r="E32" s="58">
        <v>1.5</v>
      </c>
      <c r="F32" s="59">
        <v>2</v>
      </c>
      <c r="G32" s="22">
        <f t="shared" si="2"/>
        <v>174744.41378173869</v>
      </c>
      <c r="H32" s="22">
        <f t="shared" si="3"/>
        <v>183960.09858604011</v>
      </c>
      <c r="I32" s="22">
        <f t="shared" si="4"/>
        <v>217571.42157930767</v>
      </c>
      <c r="J32" s="44">
        <f t="shared" si="11"/>
        <v>5049.9300774994317</v>
      </c>
      <c r="K32" s="45">
        <f t="shared" si="12"/>
        <v>5281.151155580098</v>
      </c>
      <c r="L32" s="46">
        <f t="shared" si="13"/>
        <v>6157.6817428105942</v>
      </c>
      <c r="M32" s="44">
        <f t="shared" si="14"/>
        <v>6413.4111984242782</v>
      </c>
      <c r="N32" s="45">
        <f t="shared" si="15"/>
        <v>7921.7267333701475</v>
      </c>
      <c r="O32" s="46">
        <f t="shared" si="16"/>
        <v>12315.363485621188</v>
      </c>
      <c r="P32" s="40"/>
      <c r="Q32" s="40"/>
      <c r="R32" s="40"/>
    </row>
    <row r="33" spans="1:18" x14ac:dyDescent="0.45">
      <c r="A33" s="9">
        <v>25</v>
      </c>
      <c r="B33" s="5">
        <v>44188</v>
      </c>
      <c r="C33" s="47">
        <v>2</v>
      </c>
      <c r="D33" s="57">
        <v>1.27</v>
      </c>
      <c r="E33" s="58">
        <v>1.5</v>
      </c>
      <c r="F33" s="59">
        <v>2</v>
      </c>
      <c r="G33" s="22">
        <f t="shared" si="2"/>
        <v>181402.17594682294</v>
      </c>
      <c r="H33" s="22">
        <f t="shared" si="3"/>
        <v>192238.30302241191</v>
      </c>
      <c r="I33" s="22">
        <f t="shared" si="4"/>
        <v>230625.70687406612</v>
      </c>
      <c r="J33" s="44">
        <f t="shared" si="11"/>
        <v>5242.3324134521608</v>
      </c>
      <c r="K33" s="45">
        <f t="shared" si="12"/>
        <v>5518.8029575812034</v>
      </c>
      <c r="L33" s="46">
        <f t="shared" si="13"/>
        <v>6527.1426473792299</v>
      </c>
      <c r="M33" s="44">
        <f t="shared" si="14"/>
        <v>6657.7621650842448</v>
      </c>
      <c r="N33" s="45">
        <f t="shared" si="15"/>
        <v>8278.2044363718051</v>
      </c>
      <c r="O33" s="46">
        <f t="shared" si="16"/>
        <v>13054.28529475846</v>
      </c>
      <c r="P33" s="40"/>
      <c r="Q33" s="40"/>
      <c r="R33" s="40"/>
    </row>
    <row r="34" spans="1:18" x14ac:dyDescent="0.45">
      <c r="A34" s="9">
        <v>26</v>
      </c>
      <c r="B34" s="5">
        <v>44208</v>
      </c>
      <c r="C34" s="47">
        <v>2</v>
      </c>
      <c r="D34" s="57">
        <v>1.27</v>
      </c>
      <c r="E34" s="58">
        <v>1.5</v>
      </c>
      <c r="F34" s="80">
        <v>2</v>
      </c>
      <c r="G34" s="22">
        <f t="shared" si="2"/>
        <v>188313.5988503969</v>
      </c>
      <c r="H34" s="22">
        <f t="shared" si="3"/>
        <v>200889.02665842045</v>
      </c>
      <c r="I34" s="22">
        <f t="shared" si="4"/>
        <v>244463.24928651008</v>
      </c>
      <c r="J34" s="44">
        <f t="shared" si="11"/>
        <v>5442.0652784046879</v>
      </c>
      <c r="K34" s="45">
        <f t="shared" si="12"/>
        <v>5767.1490906723575</v>
      </c>
      <c r="L34" s="46">
        <f t="shared" si="13"/>
        <v>6918.7712062219834</v>
      </c>
      <c r="M34" s="44">
        <f t="shared" si="14"/>
        <v>6911.4229035739536</v>
      </c>
      <c r="N34" s="45">
        <f t="shared" si="15"/>
        <v>8650.7236360085371</v>
      </c>
      <c r="O34" s="46">
        <f t="shared" si="16"/>
        <v>13837.542412443967</v>
      </c>
      <c r="P34" s="40"/>
      <c r="Q34" s="40"/>
      <c r="R34" s="40"/>
    </row>
    <row r="35" spans="1:18" x14ac:dyDescent="0.45">
      <c r="A35" s="9">
        <v>27</v>
      </c>
      <c r="B35" s="5">
        <v>44210</v>
      </c>
      <c r="C35" s="47">
        <v>2</v>
      </c>
      <c r="D35" s="57">
        <v>1.27</v>
      </c>
      <c r="E35" s="58">
        <v>1.5</v>
      </c>
      <c r="F35" s="80">
        <v>2</v>
      </c>
      <c r="G35" s="22">
        <f t="shared" si="2"/>
        <v>195488.34696659702</v>
      </c>
      <c r="H35" s="22">
        <f t="shared" si="3"/>
        <v>209929.03285804938</v>
      </c>
      <c r="I35" s="22">
        <f t="shared" si="4"/>
        <v>259131.04424370069</v>
      </c>
      <c r="J35" s="44">
        <f t="shared" si="11"/>
        <v>5649.4079655119067</v>
      </c>
      <c r="K35" s="45">
        <f t="shared" si="12"/>
        <v>6026.6707997526137</v>
      </c>
      <c r="L35" s="46">
        <f t="shared" si="13"/>
        <v>7333.8974785953023</v>
      </c>
      <c r="M35" s="44">
        <f t="shared" si="14"/>
        <v>7174.7481162001213</v>
      </c>
      <c r="N35" s="45">
        <f t="shared" si="15"/>
        <v>9040.0061996289205</v>
      </c>
      <c r="O35" s="46">
        <f t="shared" si="16"/>
        <v>14667.794957190605</v>
      </c>
      <c r="P35" s="40"/>
      <c r="Q35" s="40"/>
      <c r="R35" s="40"/>
    </row>
    <row r="36" spans="1:18" x14ac:dyDescent="0.45">
      <c r="A36" s="9">
        <v>28</v>
      </c>
      <c r="B36" s="5">
        <v>44214</v>
      </c>
      <c r="C36" s="47">
        <v>2</v>
      </c>
      <c r="D36" s="57">
        <v>1.27</v>
      </c>
      <c r="E36" s="58">
        <v>1.5</v>
      </c>
      <c r="F36" s="59">
        <v>2</v>
      </c>
      <c r="G36" s="22">
        <f t="shared" si="2"/>
        <v>202936.45298602438</v>
      </c>
      <c r="H36" s="22">
        <f t="shared" si="3"/>
        <v>219375.83933666159</v>
      </c>
      <c r="I36" s="22">
        <f t="shared" si="4"/>
        <v>274678.90689832275</v>
      </c>
      <c r="J36" s="44">
        <f t="shared" si="11"/>
        <v>5864.6504089979107</v>
      </c>
      <c r="K36" s="45">
        <f t="shared" si="12"/>
        <v>6297.8709857414815</v>
      </c>
      <c r="L36" s="46">
        <f t="shared" si="13"/>
        <v>7773.9313273110201</v>
      </c>
      <c r="M36" s="44">
        <f t="shared" si="14"/>
        <v>7448.1060194273468</v>
      </c>
      <c r="N36" s="45">
        <f t="shared" si="15"/>
        <v>9446.8064786122231</v>
      </c>
      <c r="O36" s="46">
        <f t="shared" si="16"/>
        <v>15547.86265462204</v>
      </c>
      <c r="P36" s="40"/>
      <c r="Q36" s="40"/>
      <c r="R36" s="40"/>
    </row>
    <row r="37" spans="1:18" x14ac:dyDescent="0.45">
      <c r="A37" s="9">
        <v>29</v>
      </c>
      <c r="B37" s="5">
        <v>44229</v>
      </c>
      <c r="C37" s="47">
        <v>2</v>
      </c>
      <c r="D37" s="57">
        <v>1.27</v>
      </c>
      <c r="E37" s="58">
        <v>1.5</v>
      </c>
      <c r="F37" s="59">
        <v>2</v>
      </c>
      <c r="G37" s="22">
        <f t="shared" si="2"/>
        <v>210668.33184479192</v>
      </c>
      <c r="H37" s="22">
        <f t="shared" si="3"/>
        <v>229247.75210681136</v>
      </c>
      <c r="I37" s="22">
        <f t="shared" si="4"/>
        <v>291159.64131222211</v>
      </c>
      <c r="J37" s="44">
        <f t="shared" si="11"/>
        <v>6088.0935895807315</v>
      </c>
      <c r="K37" s="45">
        <f t="shared" si="12"/>
        <v>6581.2751800998476</v>
      </c>
      <c r="L37" s="46">
        <f t="shared" si="13"/>
        <v>8240.3672069496824</v>
      </c>
      <c r="M37" s="44">
        <f t="shared" si="14"/>
        <v>7731.878858767529</v>
      </c>
      <c r="N37" s="45">
        <f t="shared" si="15"/>
        <v>9871.9127701497709</v>
      </c>
      <c r="O37" s="46">
        <f t="shared" si="16"/>
        <v>16480.734413899365</v>
      </c>
      <c r="P37" s="40"/>
      <c r="Q37" s="40"/>
      <c r="R37" s="40"/>
    </row>
    <row r="38" spans="1:18" x14ac:dyDescent="0.45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>
        <f t="shared" si="11"/>
        <v>6320.0499553437576</v>
      </c>
      <c r="K38" s="45">
        <f t="shared" si="12"/>
        <v>6877.4325632043401</v>
      </c>
      <c r="L38" s="46">
        <f t="shared" si="13"/>
        <v>8734.7892393666625</v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45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45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45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45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45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45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45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45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45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45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4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4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4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4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4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4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4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4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4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600000000000001" thickBot="1" x14ac:dyDescent="0.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600000000000001" thickBot="1" x14ac:dyDescent="0.5">
      <c r="A59" s="9"/>
      <c r="B59" s="94" t="s">
        <v>5</v>
      </c>
      <c r="C59" s="95"/>
      <c r="D59" s="7">
        <f>COUNTIF(D9:D58,1.27)</f>
        <v>24</v>
      </c>
      <c r="E59" s="7">
        <f>COUNTIF(E9:E58,1.5)</f>
        <v>23</v>
      </c>
      <c r="F59" s="8">
        <f>COUNTIF(F9:F58,2)</f>
        <v>22</v>
      </c>
      <c r="G59" s="70">
        <f>M59+G8</f>
        <v>210668.33184479189</v>
      </c>
      <c r="H59" s="71">
        <f>N59+H8</f>
        <v>229247.75210681139</v>
      </c>
      <c r="I59" s="72">
        <f>O59+I8</f>
        <v>291159.64131222205</v>
      </c>
      <c r="J59" s="67" t="s">
        <v>31</v>
      </c>
      <c r="K59" s="68">
        <f>B58-B9</f>
        <v>-43837</v>
      </c>
      <c r="L59" s="69" t="s">
        <v>32</v>
      </c>
      <c r="M59" s="81">
        <f>SUM(M9:M58)</f>
        <v>110668.33184479189</v>
      </c>
      <c r="N59" s="82">
        <f>SUM(N9:N58)</f>
        <v>129247.75210681139</v>
      </c>
      <c r="O59" s="83">
        <f>SUM(O9:O58)</f>
        <v>191159.64131222205</v>
      </c>
    </row>
    <row r="60" spans="1:15" ht="18.600000000000001" thickBot="1" x14ac:dyDescent="0.5">
      <c r="A60" s="9"/>
      <c r="B60" s="88" t="s">
        <v>6</v>
      </c>
      <c r="C60" s="89"/>
      <c r="D60" s="7">
        <f>COUNTIF(D9:D58,-1)</f>
        <v>5</v>
      </c>
      <c r="E60" s="7">
        <f>COUNTIF(E9:E58,-1)</f>
        <v>6</v>
      </c>
      <c r="F60" s="8">
        <f>COUNTIF(F9:F58,-1)</f>
        <v>7</v>
      </c>
      <c r="G60" s="86" t="s">
        <v>30</v>
      </c>
      <c r="H60" s="87"/>
      <c r="I60" s="93"/>
      <c r="J60" s="86" t="s">
        <v>33</v>
      </c>
      <c r="K60" s="87"/>
      <c r="L60" s="93"/>
      <c r="M60" s="9"/>
      <c r="N60" s="3"/>
      <c r="O60" s="4"/>
    </row>
    <row r="61" spans="1:15" ht="18.600000000000001" thickBot="1" x14ac:dyDescent="0.5">
      <c r="A61" s="9"/>
      <c r="B61" s="88" t="s">
        <v>35</v>
      </c>
      <c r="C61" s="89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2.106683318447919</v>
      </c>
      <c r="H61" s="77">
        <f t="shared" ref="H61" si="21">H59/H8</f>
        <v>2.2924775210681139</v>
      </c>
      <c r="I61" s="78">
        <f>I59/I8</f>
        <v>2.9115964131222207</v>
      </c>
      <c r="J61" s="65">
        <f>(G61-100%)*30/K59</f>
        <v>-7.5736249180914672E-4</v>
      </c>
      <c r="K61" s="65">
        <f>(H61-100%)*30/K59</f>
        <v>-8.8451138609036686E-4</v>
      </c>
      <c r="L61" s="66">
        <f>(I61-100%)*30/K59</f>
        <v>-1.3082075049311453E-3</v>
      </c>
      <c r="M61" s="10"/>
      <c r="N61" s="2"/>
      <c r="O61" s="11"/>
    </row>
    <row r="62" spans="1:15" ht="18.600000000000001" thickBot="1" x14ac:dyDescent="0.5">
      <c r="A62" s="3"/>
      <c r="B62" s="86" t="s">
        <v>4</v>
      </c>
      <c r="C62" s="87"/>
      <c r="D62" s="79">
        <f t="shared" ref="D62:E62" si="22">D59/(D59+D60+D61)</f>
        <v>0.82758620689655171</v>
      </c>
      <c r="E62" s="74">
        <f t="shared" si="22"/>
        <v>0.7931034482758621</v>
      </c>
      <c r="F62" s="75">
        <f>F59/(F59+F60+F61)</f>
        <v>0.75862068965517238</v>
      </c>
    </row>
    <row r="64" spans="1:15" x14ac:dyDescent="0.4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2:A944"/>
  <sheetViews>
    <sheetView topLeftCell="A487" zoomScale="80" zoomScaleNormal="80" workbookViewId="0">
      <selection activeCell="A944" sqref="A944"/>
    </sheetView>
  </sheetViews>
  <sheetFormatPr defaultColWidth="8.09765625" defaultRowHeight="14.4" x14ac:dyDescent="0.45"/>
  <cols>
    <col min="1" max="1" width="6.59765625" style="53" customWidth="1"/>
    <col min="2" max="2" width="7.19921875" style="52" customWidth="1"/>
    <col min="3" max="256" width="8.09765625" style="52"/>
    <col min="257" max="257" width="6.59765625" style="52" customWidth="1"/>
    <col min="258" max="258" width="7.19921875" style="52" customWidth="1"/>
    <col min="259" max="512" width="8.09765625" style="52"/>
    <col min="513" max="513" width="6.59765625" style="52" customWidth="1"/>
    <col min="514" max="514" width="7.19921875" style="52" customWidth="1"/>
    <col min="515" max="768" width="8.09765625" style="52"/>
    <col min="769" max="769" width="6.59765625" style="52" customWidth="1"/>
    <col min="770" max="770" width="7.19921875" style="52" customWidth="1"/>
    <col min="771" max="1024" width="8.09765625" style="52"/>
    <col min="1025" max="1025" width="6.59765625" style="52" customWidth="1"/>
    <col min="1026" max="1026" width="7.19921875" style="52" customWidth="1"/>
    <col min="1027" max="1280" width="8.09765625" style="52"/>
    <col min="1281" max="1281" width="6.59765625" style="52" customWidth="1"/>
    <col min="1282" max="1282" width="7.19921875" style="52" customWidth="1"/>
    <col min="1283" max="1536" width="8.09765625" style="52"/>
    <col min="1537" max="1537" width="6.59765625" style="52" customWidth="1"/>
    <col min="1538" max="1538" width="7.19921875" style="52" customWidth="1"/>
    <col min="1539" max="1792" width="8.09765625" style="52"/>
    <col min="1793" max="1793" width="6.59765625" style="52" customWidth="1"/>
    <col min="1794" max="1794" width="7.19921875" style="52" customWidth="1"/>
    <col min="1795" max="2048" width="8.09765625" style="52"/>
    <col min="2049" max="2049" width="6.59765625" style="52" customWidth="1"/>
    <col min="2050" max="2050" width="7.19921875" style="52" customWidth="1"/>
    <col min="2051" max="2304" width="8.09765625" style="52"/>
    <col min="2305" max="2305" width="6.59765625" style="52" customWidth="1"/>
    <col min="2306" max="2306" width="7.19921875" style="52" customWidth="1"/>
    <col min="2307" max="2560" width="8.09765625" style="52"/>
    <col min="2561" max="2561" width="6.59765625" style="52" customWidth="1"/>
    <col min="2562" max="2562" width="7.19921875" style="52" customWidth="1"/>
    <col min="2563" max="2816" width="8.09765625" style="52"/>
    <col min="2817" max="2817" width="6.59765625" style="52" customWidth="1"/>
    <col min="2818" max="2818" width="7.19921875" style="52" customWidth="1"/>
    <col min="2819" max="3072" width="8.09765625" style="52"/>
    <col min="3073" max="3073" width="6.59765625" style="52" customWidth="1"/>
    <col min="3074" max="3074" width="7.19921875" style="52" customWidth="1"/>
    <col min="3075" max="3328" width="8.09765625" style="52"/>
    <col min="3329" max="3329" width="6.59765625" style="52" customWidth="1"/>
    <col min="3330" max="3330" width="7.19921875" style="52" customWidth="1"/>
    <col min="3331" max="3584" width="8.09765625" style="52"/>
    <col min="3585" max="3585" width="6.59765625" style="52" customWidth="1"/>
    <col min="3586" max="3586" width="7.19921875" style="52" customWidth="1"/>
    <col min="3587" max="3840" width="8.09765625" style="52"/>
    <col min="3841" max="3841" width="6.59765625" style="52" customWidth="1"/>
    <col min="3842" max="3842" width="7.19921875" style="52" customWidth="1"/>
    <col min="3843" max="4096" width="8.09765625" style="52"/>
    <col min="4097" max="4097" width="6.59765625" style="52" customWidth="1"/>
    <col min="4098" max="4098" width="7.19921875" style="52" customWidth="1"/>
    <col min="4099" max="4352" width="8.09765625" style="52"/>
    <col min="4353" max="4353" width="6.59765625" style="52" customWidth="1"/>
    <col min="4354" max="4354" width="7.19921875" style="52" customWidth="1"/>
    <col min="4355" max="4608" width="8.09765625" style="52"/>
    <col min="4609" max="4609" width="6.59765625" style="52" customWidth="1"/>
    <col min="4610" max="4610" width="7.19921875" style="52" customWidth="1"/>
    <col min="4611" max="4864" width="8.09765625" style="52"/>
    <col min="4865" max="4865" width="6.59765625" style="52" customWidth="1"/>
    <col min="4866" max="4866" width="7.19921875" style="52" customWidth="1"/>
    <col min="4867" max="5120" width="8.09765625" style="52"/>
    <col min="5121" max="5121" width="6.59765625" style="52" customWidth="1"/>
    <col min="5122" max="5122" width="7.19921875" style="52" customWidth="1"/>
    <col min="5123" max="5376" width="8.09765625" style="52"/>
    <col min="5377" max="5377" width="6.59765625" style="52" customWidth="1"/>
    <col min="5378" max="5378" width="7.19921875" style="52" customWidth="1"/>
    <col min="5379" max="5632" width="8.09765625" style="52"/>
    <col min="5633" max="5633" width="6.59765625" style="52" customWidth="1"/>
    <col min="5634" max="5634" width="7.19921875" style="52" customWidth="1"/>
    <col min="5635" max="5888" width="8.09765625" style="52"/>
    <col min="5889" max="5889" width="6.59765625" style="52" customWidth="1"/>
    <col min="5890" max="5890" width="7.19921875" style="52" customWidth="1"/>
    <col min="5891" max="6144" width="8.09765625" style="52"/>
    <col min="6145" max="6145" width="6.59765625" style="52" customWidth="1"/>
    <col min="6146" max="6146" width="7.19921875" style="52" customWidth="1"/>
    <col min="6147" max="6400" width="8.09765625" style="52"/>
    <col min="6401" max="6401" width="6.59765625" style="52" customWidth="1"/>
    <col min="6402" max="6402" width="7.19921875" style="52" customWidth="1"/>
    <col min="6403" max="6656" width="8.09765625" style="52"/>
    <col min="6657" max="6657" width="6.59765625" style="52" customWidth="1"/>
    <col min="6658" max="6658" width="7.19921875" style="52" customWidth="1"/>
    <col min="6659" max="6912" width="8.09765625" style="52"/>
    <col min="6913" max="6913" width="6.59765625" style="52" customWidth="1"/>
    <col min="6914" max="6914" width="7.19921875" style="52" customWidth="1"/>
    <col min="6915" max="7168" width="8.09765625" style="52"/>
    <col min="7169" max="7169" width="6.59765625" style="52" customWidth="1"/>
    <col min="7170" max="7170" width="7.19921875" style="52" customWidth="1"/>
    <col min="7171" max="7424" width="8.09765625" style="52"/>
    <col min="7425" max="7425" width="6.59765625" style="52" customWidth="1"/>
    <col min="7426" max="7426" width="7.19921875" style="52" customWidth="1"/>
    <col min="7427" max="7680" width="8.09765625" style="52"/>
    <col min="7681" max="7681" width="6.59765625" style="52" customWidth="1"/>
    <col min="7682" max="7682" width="7.19921875" style="52" customWidth="1"/>
    <col min="7683" max="7936" width="8.09765625" style="52"/>
    <col min="7937" max="7937" width="6.59765625" style="52" customWidth="1"/>
    <col min="7938" max="7938" width="7.19921875" style="52" customWidth="1"/>
    <col min="7939" max="8192" width="8.09765625" style="52"/>
    <col min="8193" max="8193" width="6.59765625" style="52" customWidth="1"/>
    <col min="8194" max="8194" width="7.19921875" style="52" customWidth="1"/>
    <col min="8195" max="8448" width="8.09765625" style="52"/>
    <col min="8449" max="8449" width="6.59765625" style="52" customWidth="1"/>
    <col min="8450" max="8450" width="7.19921875" style="52" customWidth="1"/>
    <col min="8451" max="8704" width="8.09765625" style="52"/>
    <col min="8705" max="8705" width="6.59765625" style="52" customWidth="1"/>
    <col min="8706" max="8706" width="7.19921875" style="52" customWidth="1"/>
    <col min="8707" max="8960" width="8.09765625" style="52"/>
    <col min="8961" max="8961" width="6.59765625" style="52" customWidth="1"/>
    <col min="8962" max="8962" width="7.19921875" style="52" customWidth="1"/>
    <col min="8963" max="9216" width="8.09765625" style="52"/>
    <col min="9217" max="9217" width="6.59765625" style="52" customWidth="1"/>
    <col min="9218" max="9218" width="7.19921875" style="52" customWidth="1"/>
    <col min="9219" max="9472" width="8.09765625" style="52"/>
    <col min="9473" max="9473" width="6.59765625" style="52" customWidth="1"/>
    <col min="9474" max="9474" width="7.19921875" style="52" customWidth="1"/>
    <col min="9475" max="9728" width="8.09765625" style="52"/>
    <col min="9729" max="9729" width="6.59765625" style="52" customWidth="1"/>
    <col min="9730" max="9730" width="7.19921875" style="52" customWidth="1"/>
    <col min="9731" max="9984" width="8.09765625" style="52"/>
    <col min="9985" max="9985" width="6.59765625" style="52" customWidth="1"/>
    <col min="9986" max="9986" width="7.19921875" style="52" customWidth="1"/>
    <col min="9987" max="10240" width="8.09765625" style="52"/>
    <col min="10241" max="10241" width="6.59765625" style="52" customWidth="1"/>
    <col min="10242" max="10242" width="7.19921875" style="52" customWidth="1"/>
    <col min="10243" max="10496" width="8.09765625" style="52"/>
    <col min="10497" max="10497" width="6.59765625" style="52" customWidth="1"/>
    <col min="10498" max="10498" width="7.19921875" style="52" customWidth="1"/>
    <col min="10499" max="10752" width="8.09765625" style="52"/>
    <col min="10753" max="10753" width="6.59765625" style="52" customWidth="1"/>
    <col min="10754" max="10754" width="7.19921875" style="52" customWidth="1"/>
    <col min="10755" max="11008" width="8.09765625" style="52"/>
    <col min="11009" max="11009" width="6.59765625" style="52" customWidth="1"/>
    <col min="11010" max="11010" width="7.19921875" style="52" customWidth="1"/>
    <col min="11011" max="11264" width="8.09765625" style="52"/>
    <col min="11265" max="11265" width="6.59765625" style="52" customWidth="1"/>
    <col min="11266" max="11266" width="7.19921875" style="52" customWidth="1"/>
    <col min="11267" max="11520" width="8.09765625" style="52"/>
    <col min="11521" max="11521" width="6.59765625" style="52" customWidth="1"/>
    <col min="11522" max="11522" width="7.19921875" style="52" customWidth="1"/>
    <col min="11523" max="11776" width="8.09765625" style="52"/>
    <col min="11777" max="11777" width="6.59765625" style="52" customWidth="1"/>
    <col min="11778" max="11778" width="7.19921875" style="52" customWidth="1"/>
    <col min="11779" max="12032" width="8.09765625" style="52"/>
    <col min="12033" max="12033" width="6.59765625" style="52" customWidth="1"/>
    <col min="12034" max="12034" width="7.19921875" style="52" customWidth="1"/>
    <col min="12035" max="12288" width="8.09765625" style="52"/>
    <col min="12289" max="12289" width="6.59765625" style="52" customWidth="1"/>
    <col min="12290" max="12290" width="7.19921875" style="52" customWidth="1"/>
    <col min="12291" max="12544" width="8.09765625" style="52"/>
    <col min="12545" max="12545" width="6.59765625" style="52" customWidth="1"/>
    <col min="12546" max="12546" width="7.19921875" style="52" customWidth="1"/>
    <col min="12547" max="12800" width="8.09765625" style="52"/>
    <col min="12801" max="12801" width="6.59765625" style="52" customWidth="1"/>
    <col min="12802" max="12802" width="7.19921875" style="52" customWidth="1"/>
    <col min="12803" max="13056" width="8.09765625" style="52"/>
    <col min="13057" max="13057" width="6.59765625" style="52" customWidth="1"/>
    <col min="13058" max="13058" width="7.19921875" style="52" customWidth="1"/>
    <col min="13059" max="13312" width="8.09765625" style="52"/>
    <col min="13313" max="13313" width="6.59765625" style="52" customWidth="1"/>
    <col min="13314" max="13314" width="7.19921875" style="52" customWidth="1"/>
    <col min="13315" max="13568" width="8.09765625" style="52"/>
    <col min="13569" max="13569" width="6.59765625" style="52" customWidth="1"/>
    <col min="13570" max="13570" width="7.19921875" style="52" customWidth="1"/>
    <col min="13571" max="13824" width="8.09765625" style="52"/>
    <col min="13825" max="13825" width="6.59765625" style="52" customWidth="1"/>
    <col min="13826" max="13826" width="7.19921875" style="52" customWidth="1"/>
    <col min="13827" max="14080" width="8.09765625" style="52"/>
    <col min="14081" max="14081" width="6.59765625" style="52" customWidth="1"/>
    <col min="14082" max="14082" width="7.19921875" style="52" customWidth="1"/>
    <col min="14083" max="14336" width="8.09765625" style="52"/>
    <col min="14337" max="14337" width="6.59765625" style="52" customWidth="1"/>
    <col min="14338" max="14338" width="7.19921875" style="52" customWidth="1"/>
    <col min="14339" max="14592" width="8.09765625" style="52"/>
    <col min="14593" max="14593" width="6.59765625" style="52" customWidth="1"/>
    <col min="14594" max="14594" width="7.19921875" style="52" customWidth="1"/>
    <col min="14595" max="14848" width="8.09765625" style="52"/>
    <col min="14849" max="14849" width="6.59765625" style="52" customWidth="1"/>
    <col min="14850" max="14850" width="7.19921875" style="52" customWidth="1"/>
    <col min="14851" max="15104" width="8.09765625" style="52"/>
    <col min="15105" max="15105" width="6.59765625" style="52" customWidth="1"/>
    <col min="15106" max="15106" width="7.19921875" style="52" customWidth="1"/>
    <col min="15107" max="15360" width="8.09765625" style="52"/>
    <col min="15361" max="15361" width="6.59765625" style="52" customWidth="1"/>
    <col min="15362" max="15362" width="7.19921875" style="52" customWidth="1"/>
    <col min="15363" max="15616" width="8.09765625" style="52"/>
    <col min="15617" max="15617" width="6.59765625" style="52" customWidth="1"/>
    <col min="15618" max="15618" width="7.19921875" style="52" customWidth="1"/>
    <col min="15619" max="15872" width="8.09765625" style="52"/>
    <col min="15873" max="15873" width="6.59765625" style="52" customWidth="1"/>
    <col min="15874" max="15874" width="7.19921875" style="52" customWidth="1"/>
    <col min="15875" max="16128" width="8.09765625" style="52"/>
    <col min="16129" max="16129" width="6.59765625" style="52" customWidth="1"/>
    <col min="16130" max="16130" width="7.19921875" style="52" customWidth="1"/>
    <col min="16131" max="16384" width="8.09765625" style="52"/>
  </cols>
  <sheetData>
    <row r="2" spans="1:1" ht="43.2" customHeight="1" x14ac:dyDescent="0.45">
      <c r="A2" s="84">
        <v>1</v>
      </c>
    </row>
    <row r="35" spans="1:1" ht="40.799999999999997" customHeight="1" x14ac:dyDescent="0.45">
      <c r="A35" s="84">
        <v>2</v>
      </c>
    </row>
    <row r="68" spans="1:1" ht="50.4" customHeight="1" x14ac:dyDescent="0.45">
      <c r="A68" s="84">
        <v>3</v>
      </c>
    </row>
    <row r="101" spans="1:1" ht="40.200000000000003" customHeight="1" x14ac:dyDescent="0.45">
      <c r="A101" s="84">
        <v>4</v>
      </c>
    </row>
    <row r="134" spans="1:1" ht="44.4" customHeight="1" x14ac:dyDescent="0.45">
      <c r="A134" s="84">
        <v>5</v>
      </c>
    </row>
    <row r="167" spans="1:1" ht="49.8" customHeight="1" x14ac:dyDescent="0.45">
      <c r="A167" s="84">
        <v>6</v>
      </c>
    </row>
    <row r="200" spans="1:1" ht="37.799999999999997" customHeight="1" x14ac:dyDescent="0.45">
      <c r="A200" s="84">
        <v>7</v>
      </c>
    </row>
    <row r="233" spans="1:1" ht="41.4" customHeight="1" x14ac:dyDescent="0.45">
      <c r="A233" s="84">
        <v>8</v>
      </c>
    </row>
    <row r="266" spans="1:1" ht="42" customHeight="1" x14ac:dyDescent="0.45">
      <c r="A266" s="84">
        <v>9</v>
      </c>
    </row>
    <row r="299" spans="1:1" ht="39" customHeight="1" x14ac:dyDescent="0.45">
      <c r="A299" s="84">
        <v>10</v>
      </c>
    </row>
    <row r="332" spans="1:1" ht="44.4" customHeight="1" x14ac:dyDescent="0.45">
      <c r="A332" s="84">
        <v>11</v>
      </c>
    </row>
    <row r="365" spans="1:1" ht="43.2" customHeight="1" x14ac:dyDescent="0.45">
      <c r="A365" s="84">
        <v>12</v>
      </c>
    </row>
    <row r="398" spans="1:1" ht="44.4" customHeight="1" x14ac:dyDescent="0.45">
      <c r="A398" s="84">
        <v>13</v>
      </c>
    </row>
    <row r="431" spans="1:1" ht="43.2" customHeight="1" x14ac:dyDescent="0.45">
      <c r="A431" s="84">
        <v>14</v>
      </c>
    </row>
    <row r="464" spans="1:1" ht="44.4" customHeight="1" x14ac:dyDescent="0.45">
      <c r="A464" s="84">
        <v>15</v>
      </c>
    </row>
    <row r="497" spans="1:1" ht="51" customHeight="1" x14ac:dyDescent="0.45">
      <c r="A497" s="84">
        <v>16</v>
      </c>
    </row>
    <row r="530" spans="1:1" ht="56.4" customHeight="1" x14ac:dyDescent="0.45">
      <c r="A530" s="84">
        <v>17</v>
      </c>
    </row>
    <row r="563" spans="1:1" s="85" customFormat="1" ht="56.4" customHeight="1" x14ac:dyDescent="0.45">
      <c r="A563" s="84">
        <v>18</v>
      </c>
    </row>
    <row r="596" spans="1:1" ht="57" customHeight="1" x14ac:dyDescent="0.45">
      <c r="A596" s="84">
        <v>19</v>
      </c>
    </row>
    <row r="629" spans="1:1" ht="60" customHeight="1" x14ac:dyDescent="0.45">
      <c r="A629" s="84">
        <v>20</v>
      </c>
    </row>
    <row r="664" spans="1:1" ht="62.4" customHeight="1" x14ac:dyDescent="0.45">
      <c r="A664" s="84">
        <v>21</v>
      </c>
    </row>
    <row r="699" spans="1:1" ht="54" customHeight="1" x14ac:dyDescent="0.45">
      <c r="A699" s="84">
        <v>22</v>
      </c>
    </row>
    <row r="734" spans="1:1" ht="46.8" customHeight="1" x14ac:dyDescent="0.45">
      <c r="A734" s="84">
        <v>23</v>
      </c>
    </row>
    <row r="769" spans="1:1" ht="48" customHeight="1" x14ac:dyDescent="0.45">
      <c r="A769" s="84">
        <v>24</v>
      </c>
    </row>
    <row r="804" spans="1:1" ht="43.8" customHeight="1" x14ac:dyDescent="0.45">
      <c r="A804" s="84">
        <v>25</v>
      </c>
    </row>
    <row r="839" spans="1:1" ht="36" customHeight="1" x14ac:dyDescent="0.45">
      <c r="A839" s="84">
        <v>26</v>
      </c>
    </row>
    <row r="874" spans="1:1" ht="38.4" customHeight="1" x14ac:dyDescent="0.45">
      <c r="A874" s="84">
        <v>27</v>
      </c>
    </row>
    <row r="909" spans="1:1" ht="34.799999999999997" customHeight="1" x14ac:dyDescent="0.45">
      <c r="A909" s="84">
        <v>28</v>
      </c>
    </row>
    <row r="944" spans="1:1" ht="40.200000000000003" customHeight="1" x14ac:dyDescent="0.45">
      <c r="A944" s="84">
        <v>29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2" sqref="A22:J29"/>
    </sheetView>
  </sheetViews>
  <sheetFormatPr defaultColWidth="8.09765625" defaultRowHeight="13.2" x14ac:dyDescent="0.45"/>
  <cols>
    <col min="1" max="16384" width="8.09765625" style="52"/>
  </cols>
  <sheetData>
    <row r="1" spans="1:10" x14ac:dyDescent="0.45">
      <c r="A1" s="52" t="s">
        <v>26</v>
      </c>
    </row>
    <row r="2" spans="1:10" x14ac:dyDescent="0.45">
      <c r="A2" s="96" t="s">
        <v>38</v>
      </c>
      <c r="B2" s="97"/>
      <c r="C2" s="97"/>
      <c r="D2" s="97"/>
      <c r="E2" s="97"/>
      <c r="F2" s="97"/>
      <c r="G2" s="97"/>
      <c r="H2" s="97"/>
      <c r="I2" s="97"/>
      <c r="J2" s="97"/>
    </row>
    <row r="3" spans="1:10" x14ac:dyDescent="0.45">
      <c r="A3" s="97"/>
      <c r="B3" s="97"/>
      <c r="C3" s="97"/>
      <c r="D3" s="97"/>
      <c r="E3" s="97"/>
      <c r="F3" s="97"/>
      <c r="G3" s="97"/>
      <c r="H3" s="97"/>
      <c r="I3" s="97"/>
      <c r="J3" s="97"/>
    </row>
    <row r="4" spans="1:10" x14ac:dyDescent="0.45">
      <c r="A4" s="97"/>
      <c r="B4" s="97"/>
      <c r="C4" s="97"/>
      <c r="D4" s="97"/>
      <c r="E4" s="97"/>
      <c r="F4" s="97"/>
      <c r="G4" s="97"/>
      <c r="H4" s="97"/>
      <c r="I4" s="97"/>
      <c r="J4" s="97"/>
    </row>
    <row r="5" spans="1:10" x14ac:dyDescent="0.45">
      <c r="A5" s="97"/>
      <c r="B5" s="97"/>
      <c r="C5" s="97"/>
      <c r="D5" s="97"/>
      <c r="E5" s="97"/>
      <c r="F5" s="97"/>
      <c r="G5" s="97"/>
      <c r="H5" s="97"/>
      <c r="I5" s="97"/>
      <c r="J5" s="97"/>
    </row>
    <row r="6" spans="1:10" x14ac:dyDescent="0.45">
      <c r="A6" s="97"/>
      <c r="B6" s="97"/>
      <c r="C6" s="97"/>
      <c r="D6" s="97"/>
      <c r="E6" s="97"/>
      <c r="F6" s="97"/>
      <c r="G6" s="97"/>
      <c r="H6" s="97"/>
      <c r="I6" s="97"/>
      <c r="J6" s="97"/>
    </row>
    <row r="7" spans="1:10" x14ac:dyDescent="0.45">
      <c r="A7" s="97"/>
      <c r="B7" s="97"/>
      <c r="C7" s="97"/>
      <c r="D7" s="97"/>
      <c r="E7" s="97"/>
      <c r="F7" s="97"/>
      <c r="G7" s="97"/>
      <c r="H7" s="97"/>
      <c r="I7" s="97"/>
      <c r="J7" s="97"/>
    </row>
    <row r="8" spans="1:10" x14ac:dyDescent="0.45">
      <c r="A8" s="97"/>
      <c r="B8" s="97"/>
      <c r="C8" s="97"/>
      <c r="D8" s="97"/>
      <c r="E8" s="97"/>
      <c r="F8" s="97"/>
      <c r="G8" s="97"/>
      <c r="H8" s="97"/>
      <c r="I8" s="97"/>
      <c r="J8" s="97"/>
    </row>
    <row r="9" spans="1:10" x14ac:dyDescent="0.45">
      <c r="A9" s="97"/>
      <c r="B9" s="97"/>
      <c r="C9" s="97"/>
      <c r="D9" s="97"/>
      <c r="E9" s="97"/>
      <c r="F9" s="97"/>
      <c r="G9" s="97"/>
      <c r="H9" s="97"/>
      <c r="I9" s="97"/>
      <c r="J9" s="97"/>
    </row>
    <row r="11" spans="1:10" x14ac:dyDescent="0.45">
      <c r="A11" s="52" t="s">
        <v>27</v>
      </c>
    </row>
    <row r="12" spans="1:10" x14ac:dyDescent="0.45">
      <c r="A12" s="98"/>
      <c r="B12" s="99"/>
      <c r="C12" s="99"/>
      <c r="D12" s="99"/>
      <c r="E12" s="99"/>
      <c r="F12" s="99"/>
      <c r="G12" s="99"/>
      <c r="H12" s="99"/>
      <c r="I12" s="99"/>
      <c r="J12" s="99"/>
    </row>
    <row r="13" spans="1:10" x14ac:dyDescent="0.45">
      <c r="A13" s="99"/>
      <c r="B13" s="99"/>
      <c r="C13" s="99"/>
      <c r="D13" s="99"/>
      <c r="E13" s="99"/>
      <c r="F13" s="99"/>
      <c r="G13" s="99"/>
      <c r="H13" s="99"/>
      <c r="I13" s="99"/>
      <c r="J13" s="99"/>
    </row>
    <row r="14" spans="1:10" x14ac:dyDescent="0.45">
      <c r="A14" s="99"/>
      <c r="B14" s="99"/>
      <c r="C14" s="99"/>
      <c r="D14" s="99"/>
      <c r="E14" s="99"/>
      <c r="F14" s="99"/>
      <c r="G14" s="99"/>
      <c r="H14" s="99"/>
      <c r="I14" s="99"/>
      <c r="J14" s="99"/>
    </row>
    <row r="15" spans="1:10" x14ac:dyDescent="0.45">
      <c r="A15" s="99"/>
      <c r="B15" s="99"/>
      <c r="C15" s="99"/>
      <c r="D15" s="99"/>
      <c r="E15" s="99"/>
      <c r="F15" s="99"/>
      <c r="G15" s="99"/>
      <c r="H15" s="99"/>
      <c r="I15" s="99"/>
      <c r="J15" s="99"/>
    </row>
    <row r="16" spans="1:10" x14ac:dyDescent="0.45">
      <c r="A16" s="99"/>
      <c r="B16" s="99"/>
      <c r="C16" s="99"/>
      <c r="D16" s="99"/>
      <c r="E16" s="99"/>
      <c r="F16" s="99"/>
      <c r="G16" s="99"/>
      <c r="H16" s="99"/>
      <c r="I16" s="99"/>
      <c r="J16" s="99"/>
    </row>
    <row r="17" spans="1:10" x14ac:dyDescent="0.45">
      <c r="A17" s="99"/>
      <c r="B17" s="99"/>
      <c r="C17" s="99"/>
      <c r="D17" s="99"/>
      <c r="E17" s="99"/>
      <c r="F17" s="99"/>
      <c r="G17" s="99"/>
      <c r="H17" s="99"/>
      <c r="I17" s="99"/>
      <c r="J17" s="99"/>
    </row>
    <row r="18" spans="1:10" x14ac:dyDescent="0.45">
      <c r="A18" s="99"/>
      <c r="B18" s="99"/>
      <c r="C18" s="99"/>
      <c r="D18" s="99"/>
      <c r="E18" s="99"/>
      <c r="F18" s="99"/>
      <c r="G18" s="99"/>
      <c r="H18" s="99"/>
      <c r="I18" s="99"/>
      <c r="J18" s="99"/>
    </row>
    <row r="19" spans="1:10" x14ac:dyDescent="0.45">
      <c r="A19" s="99"/>
      <c r="B19" s="99"/>
      <c r="C19" s="99"/>
      <c r="D19" s="99"/>
      <c r="E19" s="99"/>
      <c r="F19" s="99"/>
      <c r="G19" s="99"/>
      <c r="H19" s="99"/>
      <c r="I19" s="99"/>
      <c r="J19" s="99"/>
    </row>
    <row r="21" spans="1:10" x14ac:dyDescent="0.45">
      <c r="A21" s="52" t="s">
        <v>28</v>
      </c>
    </row>
    <row r="22" spans="1:10" x14ac:dyDescent="0.45">
      <c r="A22" s="98" t="s">
        <v>39</v>
      </c>
      <c r="B22" s="98"/>
      <c r="C22" s="98"/>
      <c r="D22" s="98"/>
      <c r="E22" s="98"/>
      <c r="F22" s="98"/>
      <c r="G22" s="98"/>
      <c r="H22" s="98"/>
      <c r="I22" s="98"/>
      <c r="J22" s="98"/>
    </row>
    <row r="23" spans="1:10" x14ac:dyDescent="0.45">
      <c r="A23" s="98"/>
      <c r="B23" s="98"/>
      <c r="C23" s="98"/>
      <c r="D23" s="98"/>
      <c r="E23" s="98"/>
      <c r="F23" s="98"/>
      <c r="G23" s="98"/>
      <c r="H23" s="98"/>
      <c r="I23" s="98"/>
      <c r="J23" s="98"/>
    </row>
    <row r="24" spans="1:10" x14ac:dyDescent="0.45">
      <c r="A24" s="98"/>
      <c r="B24" s="98"/>
      <c r="C24" s="98"/>
      <c r="D24" s="98"/>
      <c r="E24" s="98"/>
      <c r="F24" s="98"/>
      <c r="G24" s="98"/>
      <c r="H24" s="98"/>
      <c r="I24" s="98"/>
      <c r="J24" s="98"/>
    </row>
    <row r="25" spans="1:10" x14ac:dyDescent="0.45">
      <c r="A25" s="98"/>
      <c r="B25" s="98"/>
      <c r="C25" s="98"/>
      <c r="D25" s="98"/>
      <c r="E25" s="98"/>
      <c r="F25" s="98"/>
      <c r="G25" s="98"/>
      <c r="H25" s="98"/>
      <c r="I25" s="98"/>
      <c r="J25" s="98"/>
    </row>
    <row r="26" spans="1:10" x14ac:dyDescent="0.45">
      <c r="A26" s="98"/>
      <c r="B26" s="98"/>
      <c r="C26" s="98"/>
      <c r="D26" s="98"/>
      <c r="E26" s="98"/>
      <c r="F26" s="98"/>
      <c r="G26" s="98"/>
      <c r="H26" s="98"/>
      <c r="I26" s="98"/>
      <c r="J26" s="98"/>
    </row>
    <row r="27" spans="1:10" x14ac:dyDescent="0.45">
      <c r="A27" s="98"/>
      <c r="B27" s="98"/>
      <c r="C27" s="98"/>
      <c r="D27" s="98"/>
      <c r="E27" s="98"/>
      <c r="F27" s="98"/>
      <c r="G27" s="98"/>
      <c r="H27" s="98"/>
      <c r="I27" s="98"/>
      <c r="J27" s="98"/>
    </row>
    <row r="28" spans="1:10" x14ac:dyDescent="0.45">
      <c r="A28" s="98"/>
      <c r="B28" s="98"/>
      <c r="C28" s="98"/>
      <c r="D28" s="98"/>
      <c r="E28" s="98"/>
      <c r="F28" s="98"/>
      <c r="G28" s="98"/>
      <c r="H28" s="98"/>
      <c r="I28" s="98"/>
      <c r="J28" s="98"/>
    </row>
    <row r="29" spans="1:10" x14ac:dyDescent="0.45">
      <c r="A29" s="98"/>
      <c r="B29" s="98"/>
      <c r="C29" s="98"/>
      <c r="D29" s="98"/>
      <c r="E29" s="98"/>
      <c r="F29" s="98"/>
      <c r="G29" s="98"/>
      <c r="H29" s="98"/>
      <c r="I29" s="98"/>
      <c r="J29" s="98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" x14ac:dyDescent="0.45"/>
  <cols>
    <col min="1" max="1" width="14" customWidth="1"/>
    <col min="2" max="2" width="13.19921875" customWidth="1"/>
    <col min="4" max="4" width="14.69921875" customWidth="1"/>
    <col min="6" max="6" width="14.19921875" customWidth="1"/>
    <col min="8" max="8" width="15.59765625" customWidth="1"/>
  </cols>
  <sheetData>
    <row r="1" spans="1:8" x14ac:dyDescent="0.45">
      <c r="A1" s="30" t="s">
        <v>14</v>
      </c>
      <c r="B1" s="31"/>
      <c r="C1" s="32"/>
      <c r="D1" s="33"/>
      <c r="E1" s="32"/>
      <c r="F1" s="33"/>
      <c r="G1" s="32"/>
      <c r="H1" s="33"/>
    </row>
    <row r="2" spans="1:8" x14ac:dyDescent="0.45">
      <c r="A2" s="34"/>
      <c r="B2" s="32"/>
      <c r="C2" s="32"/>
      <c r="D2" s="33"/>
      <c r="E2" s="32"/>
      <c r="F2" s="33"/>
      <c r="G2" s="32"/>
      <c r="H2" s="33"/>
    </row>
    <row r="3" spans="1:8" x14ac:dyDescent="0.45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x14ac:dyDescent="0.45">
      <c r="A4" s="37" t="s">
        <v>21</v>
      </c>
      <c r="B4" s="37" t="s">
        <v>22</v>
      </c>
      <c r="C4" s="37"/>
      <c r="D4" s="38"/>
      <c r="E4" s="37"/>
      <c r="F4" s="38"/>
      <c r="G4" s="37"/>
      <c r="H4" s="38"/>
    </row>
    <row r="5" spans="1:8" x14ac:dyDescent="0.45">
      <c r="A5" s="37" t="s">
        <v>21</v>
      </c>
      <c r="B5" s="37"/>
      <c r="C5" s="37"/>
      <c r="D5" s="38"/>
      <c r="E5" s="37"/>
      <c r="F5" s="39"/>
      <c r="G5" s="37"/>
      <c r="H5" s="39"/>
    </row>
    <row r="6" spans="1:8" x14ac:dyDescent="0.45">
      <c r="A6" s="37" t="s">
        <v>21</v>
      </c>
      <c r="B6" s="37"/>
      <c r="C6" s="37"/>
      <c r="D6" s="39"/>
      <c r="E6" s="37"/>
      <c r="F6" s="39"/>
      <c r="G6" s="37"/>
      <c r="H6" s="39"/>
    </row>
    <row r="7" spans="1:8" x14ac:dyDescent="0.45">
      <c r="A7" s="37" t="s">
        <v>21</v>
      </c>
      <c r="B7" s="37"/>
      <c r="C7" s="37"/>
      <c r="D7" s="39"/>
      <c r="E7" s="37"/>
      <c r="F7" s="39"/>
      <c r="G7" s="37"/>
      <c r="H7" s="39"/>
    </row>
    <row r="8" spans="1:8" x14ac:dyDescent="0.45">
      <c r="A8" s="37" t="s">
        <v>21</v>
      </c>
      <c r="B8" s="37"/>
      <c r="C8" s="37"/>
      <c r="D8" s="39"/>
      <c r="E8" s="37"/>
      <c r="F8" s="39"/>
      <c r="G8" s="37"/>
      <c r="H8" s="39"/>
    </row>
    <row r="9" spans="1:8" x14ac:dyDescent="0.45">
      <c r="A9" s="37" t="s">
        <v>21</v>
      </c>
      <c r="B9" s="37"/>
      <c r="C9" s="37"/>
      <c r="D9" s="39"/>
      <c r="E9" s="37"/>
      <c r="F9" s="39"/>
      <c r="G9" s="37"/>
      <c r="H9" s="39"/>
    </row>
    <row r="10" spans="1:8" x14ac:dyDescent="0.45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x14ac:dyDescent="0.45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x14ac:dyDescent="0.45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森敦史</cp:lastModifiedBy>
  <dcterms:created xsi:type="dcterms:W3CDTF">2020-09-18T03:10:57Z</dcterms:created>
  <dcterms:modified xsi:type="dcterms:W3CDTF">2021-02-23T09:24:46Z</dcterms:modified>
</cp:coreProperties>
</file>